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ragi\15- implanty\postępowanie\1. swz\Implanty  swz\BM Implanty  swz\"/>
    </mc:Choice>
  </mc:AlternateContent>
  <xr:revisionPtr revIDLastSave="0" documentId="13_ncr:1_{943B22AF-AC7A-4E31-BD9C-ACB798C7F6D0}" xr6:coauthVersionLast="47" xr6:coauthVersionMax="47" xr10:uidLastSave="{00000000-0000-0000-0000-000000000000}"/>
  <bookViews>
    <workbookView xWindow="-120" yWindow="-120" windowWidth="29040" windowHeight="15720" activeTab="9" xr2:uid="{00000000-000D-0000-FFFF-FFFF00000000}"/>
  </bookViews>
  <sheets>
    <sheet name="Część nr 1" sheetId="1" r:id="rId1"/>
    <sheet name="Część nr 2" sheetId="2" r:id="rId2"/>
    <sheet name="Część nr 3" sheetId="3" r:id="rId3"/>
    <sheet name="Część nr 4" sheetId="4" r:id="rId4"/>
    <sheet name="Część nr 5" sheetId="5" r:id="rId5"/>
    <sheet name="Część nr 6" sheetId="6" r:id="rId6"/>
    <sheet name="Część nr 7" sheetId="7" r:id="rId7"/>
    <sheet name="Część nr 8" sheetId="8" r:id="rId8"/>
    <sheet name="Część nr 9" sheetId="9" r:id="rId9"/>
    <sheet name="Część nr 10" sheetId="10" r:id="rId10"/>
  </sheets>
  <definedNames>
    <definedName name="_xlnm.Print_Area" localSheetId="1">'Część nr 2'!$A$1:$I$14</definedName>
    <definedName name="_xlnm.Print_Area" localSheetId="2">'Część nr 3'!$A$1:$I$18</definedName>
    <definedName name="_xlnm.Print_Area" localSheetId="4">'Część nr 5'!$A$1:$I$19</definedName>
    <definedName name="_xlnm.Print_Area" localSheetId="8">'Część nr 9'!$A$1:$I$33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3" i="10" l="1"/>
  <c r="H63" i="10" s="1"/>
  <c r="F62" i="10"/>
  <c r="H62" i="10" s="1"/>
  <c r="F61" i="10"/>
  <c r="H61" i="10" s="1"/>
  <c r="F60" i="10"/>
  <c r="H60" i="10" s="1"/>
  <c r="F59" i="10"/>
  <c r="H59" i="10" s="1"/>
  <c r="F58" i="10"/>
  <c r="H58" i="10" s="1"/>
  <c r="F57" i="10"/>
  <c r="H57" i="10" s="1"/>
  <c r="F56" i="10"/>
  <c r="H56" i="10" s="1"/>
  <c r="F55" i="10"/>
  <c r="H55" i="10" s="1"/>
  <c r="F54" i="10"/>
  <c r="H54" i="10" s="1"/>
  <c r="F53" i="10"/>
  <c r="H53" i="10" s="1"/>
  <c r="F52" i="10"/>
  <c r="H52" i="10" s="1"/>
  <c r="F51" i="10"/>
  <c r="H51" i="10" s="1"/>
  <c r="F50" i="10"/>
  <c r="H50" i="10" s="1"/>
  <c r="F49" i="10"/>
  <c r="H49" i="10" s="1"/>
  <c r="F48" i="10"/>
  <c r="H48" i="10" s="1"/>
  <c r="F47" i="10"/>
  <c r="H47" i="10" s="1"/>
  <c r="F46" i="10"/>
  <c r="H46" i="10" s="1"/>
  <c r="F45" i="10"/>
  <c r="H45" i="10" s="1"/>
  <c r="F44" i="10"/>
  <c r="H44" i="10" s="1"/>
  <c r="F43" i="10"/>
  <c r="H43" i="10" s="1"/>
  <c r="F42" i="10"/>
  <c r="H42" i="10" s="1"/>
  <c r="F41" i="10"/>
  <c r="H41" i="10" s="1"/>
  <c r="F40" i="10"/>
  <c r="H40" i="10" s="1"/>
  <c r="F39" i="10"/>
  <c r="H39" i="10" s="1"/>
  <c r="F38" i="10"/>
  <c r="H38" i="10" s="1"/>
  <c r="F37" i="10"/>
  <c r="H37" i="10" s="1"/>
  <c r="F36" i="10"/>
  <c r="H36" i="10" s="1"/>
  <c r="F35" i="10"/>
  <c r="H35" i="10" s="1"/>
  <c r="F34" i="10"/>
  <c r="H34" i="10" s="1"/>
  <c r="F33" i="10"/>
  <c r="H33" i="10" s="1"/>
  <c r="F32" i="10"/>
  <c r="H32" i="10" s="1"/>
  <c r="F31" i="10"/>
  <c r="H31" i="10" s="1"/>
  <c r="F30" i="10"/>
  <c r="H30" i="10" s="1"/>
  <c r="F29" i="10"/>
  <c r="H29" i="10" s="1"/>
  <c r="F28" i="10"/>
  <c r="H28" i="10" s="1"/>
  <c r="F27" i="10"/>
  <c r="H27" i="10" s="1"/>
  <c r="F26" i="10"/>
  <c r="H26" i="10" s="1"/>
  <c r="F25" i="10"/>
  <c r="H25" i="10" s="1"/>
  <c r="F24" i="10"/>
  <c r="H24" i="10" s="1"/>
  <c r="F23" i="10"/>
  <c r="H23" i="10" s="1"/>
  <c r="F22" i="10"/>
  <c r="H22" i="10" s="1"/>
  <c r="F21" i="10"/>
  <c r="H21" i="10" s="1"/>
  <c r="F20" i="10"/>
  <c r="H20" i="10" s="1"/>
  <c r="F19" i="10"/>
  <c r="H19" i="10" s="1"/>
  <c r="F18" i="10"/>
  <c r="H18" i="10" s="1"/>
  <c r="F17" i="10"/>
  <c r="H17" i="10" s="1"/>
  <c r="F16" i="10"/>
  <c r="H16" i="10" s="1"/>
  <c r="F15" i="10"/>
  <c r="H15" i="10" s="1"/>
  <c r="F14" i="10"/>
  <c r="H14" i="10" s="1"/>
  <c r="F12" i="10"/>
  <c r="H12" i="10" s="1"/>
  <c r="F11" i="10"/>
  <c r="H11" i="10" s="1"/>
  <c r="F10" i="10"/>
  <c r="H10" i="10" s="1"/>
  <c r="F9" i="10"/>
  <c r="H9" i="10" s="1"/>
  <c r="F8" i="10"/>
  <c r="H8" i="10" s="1"/>
  <c r="F7" i="9"/>
  <c r="H7" i="9" s="1"/>
  <c r="F8" i="9"/>
  <c r="H8" i="9" s="1"/>
  <c r="F9" i="9"/>
  <c r="H9" i="9" s="1"/>
  <c r="F10" i="9"/>
  <c r="H10" i="9" s="1"/>
  <c r="F11" i="9"/>
  <c r="H11" i="9" s="1"/>
  <c r="F12" i="9"/>
  <c r="H12" i="9" s="1"/>
  <c r="F13" i="9"/>
  <c r="H13" i="9" s="1"/>
  <c r="F14" i="9"/>
  <c r="H14" i="9" s="1"/>
  <c r="F15" i="9"/>
  <c r="H15" i="9" s="1"/>
  <c r="F16" i="9"/>
  <c r="H16" i="9" s="1"/>
  <c r="F17" i="9"/>
  <c r="H17" i="9" s="1"/>
  <c r="F18" i="9"/>
  <c r="H18" i="9" s="1"/>
  <c r="F19" i="9"/>
  <c r="H19" i="9" s="1"/>
  <c r="F20" i="9"/>
  <c r="H20" i="9" s="1"/>
  <c r="F21" i="9"/>
  <c r="H21" i="9" s="1"/>
  <c r="F22" i="9"/>
  <c r="H22" i="9" s="1"/>
  <c r="F23" i="9"/>
  <c r="H23" i="9" s="1"/>
  <c r="F24" i="9"/>
  <c r="H24" i="9" s="1"/>
  <c r="F25" i="9"/>
  <c r="H25" i="9" s="1"/>
  <c r="F26" i="9"/>
  <c r="H26" i="9" s="1"/>
  <c r="F27" i="9"/>
  <c r="H27" i="9" s="1"/>
  <c r="F6" i="9"/>
  <c r="H6" i="9" s="1"/>
  <c r="F12" i="8"/>
  <c r="H12" i="8" s="1"/>
  <c r="F11" i="8"/>
  <c r="H11" i="8" s="1"/>
  <c r="F10" i="8"/>
  <c r="H10" i="8" s="1"/>
  <c r="F9" i="8"/>
  <c r="H9" i="8" s="1"/>
  <c r="F8" i="8"/>
  <c r="H8" i="8" s="1"/>
  <c r="F7" i="8"/>
  <c r="H7" i="8" s="1"/>
  <c r="F6" i="8"/>
  <c r="H6" i="8" s="1"/>
  <c r="F19" i="7"/>
  <c r="H19" i="7" s="1"/>
  <c r="F18" i="7"/>
  <c r="H18" i="7" s="1"/>
  <c r="F17" i="7"/>
  <c r="H17" i="7" s="1"/>
  <c r="F16" i="7"/>
  <c r="H16" i="7" s="1"/>
  <c r="F15" i="7"/>
  <c r="H15" i="7" s="1"/>
  <c r="F14" i="7"/>
  <c r="H14" i="7" s="1"/>
  <c r="F12" i="7"/>
  <c r="H12" i="7" s="1"/>
  <c r="F10" i="7"/>
  <c r="F21" i="6"/>
  <c r="H21" i="6" s="1"/>
  <c r="F20" i="6"/>
  <c r="H20" i="6" s="1"/>
  <c r="F19" i="6"/>
  <c r="H19" i="6" s="1"/>
  <c r="F18" i="6"/>
  <c r="H18" i="6" s="1"/>
  <c r="F17" i="6"/>
  <c r="H17" i="6" s="1"/>
  <c r="F16" i="6"/>
  <c r="H16" i="6" s="1"/>
  <c r="F15" i="6"/>
  <c r="H15" i="6" s="1"/>
  <c r="F14" i="6"/>
  <c r="H14" i="6" s="1"/>
  <c r="F13" i="6"/>
  <c r="H13" i="6" s="1"/>
  <c r="F12" i="6"/>
  <c r="H12" i="6" s="1"/>
  <c r="F11" i="6"/>
  <c r="H11" i="6" s="1"/>
  <c r="F10" i="6"/>
  <c r="H10" i="6" s="1"/>
  <c r="F9" i="6"/>
  <c r="F15" i="5"/>
  <c r="H15" i="5" s="1"/>
  <c r="F14" i="5"/>
  <c r="H14" i="5" s="1"/>
  <c r="F13" i="5"/>
  <c r="H13" i="5" s="1"/>
  <c r="F12" i="5"/>
  <c r="H12" i="5" s="1"/>
  <c r="F11" i="5"/>
  <c r="H11" i="5" s="1"/>
  <c r="F10" i="5"/>
  <c r="H10" i="5" s="1"/>
  <c r="F9" i="5"/>
  <c r="H9" i="5" s="1"/>
  <c r="F8" i="5"/>
  <c r="H8" i="5" s="1"/>
  <c r="F11" i="4"/>
  <c r="H11" i="4" s="1"/>
  <c r="F10" i="4"/>
  <c r="H10" i="4" s="1"/>
  <c r="F9" i="4"/>
  <c r="H9" i="4" s="1"/>
  <c r="F7" i="3"/>
  <c r="F6" i="3"/>
  <c r="H6" i="3" s="1"/>
  <c r="F10" i="2"/>
  <c r="F11" i="2" s="1"/>
  <c r="F20" i="1"/>
  <c r="H20" i="1" s="1"/>
  <c r="F19" i="1"/>
  <c r="H19" i="1" s="1"/>
  <c r="F18" i="1"/>
  <c r="H18" i="1" s="1"/>
  <c r="F17" i="1"/>
  <c r="H17" i="1" s="1"/>
  <c r="F16" i="1"/>
  <c r="H16" i="1" s="1"/>
  <c r="F15" i="1"/>
  <c r="H15" i="1" s="1"/>
  <c r="F14" i="1"/>
  <c r="H14" i="1" s="1"/>
  <c r="F13" i="1"/>
  <c r="H13" i="1" s="1"/>
  <c r="F11" i="1"/>
  <c r="H11" i="1" s="1"/>
  <c r="F10" i="1"/>
  <c r="F28" i="9" l="1"/>
  <c r="H28" i="9"/>
  <c r="F20" i="7"/>
  <c r="F22" i="6"/>
  <c r="H16" i="5"/>
  <c r="F16" i="5"/>
  <c r="H12" i="4"/>
  <c r="F12" i="4"/>
  <c r="F8" i="3"/>
  <c r="F21" i="1"/>
  <c r="H13" i="8"/>
  <c r="F13" i="8"/>
  <c r="H10" i="7"/>
  <c r="H20" i="7" s="1"/>
  <c r="H9" i="6"/>
  <c r="H22" i="6" s="1"/>
  <c r="H7" i="3"/>
  <c r="H8" i="3" s="1"/>
  <c r="H10" i="2"/>
  <c r="H11" i="2" s="1"/>
  <c r="H10" i="1"/>
  <c r="H21" i="1" s="1"/>
  <c r="H64" i="10"/>
  <c r="H7" i="10"/>
  <c r="F7" i="10"/>
  <c r="F64" i="10"/>
</calcChain>
</file>

<file path=xl/sharedStrings.xml><?xml version="1.0" encoding="utf-8"?>
<sst xmlns="http://schemas.openxmlformats.org/spreadsheetml/2006/main" count="480" uniqueCount="219">
  <si>
    <t>L.p.</t>
  </si>
  <si>
    <t>Cena jednostkowa netto (zł)</t>
  </si>
  <si>
    <t>Wartość netto (zł)</t>
  </si>
  <si>
    <t>VAT  (%)</t>
  </si>
  <si>
    <t>Wartość brutto (zł)</t>
  </si>
  <si>
    <t>Klipsy wykonane z tytanu , rowkowania poprzeczne na wewnętrznej części klipsa ( zapobiegające niepożądanemu przemieszczeniu klipsa na tkance ), jednolita grubość klipsa ( na całej długości brak przewężeń ), poprzeczny przekrój klipsa w kształcie serca- z głębokim rowkowaniem wzdłużnym na całej długości klipsa zapobiegającym zjawisku tzw. Nożycowania klipsa ( czyli przecięcia naczynia klipsem ). Klips zabezpieczony przed wypadnięciem z magazynka poprzez boczne sprężynki utrzymujące klips w zasobniku ( odsuwane przez szczęki klipsownic w trakcie ładowania klipsa – odsunięcie szczęk uwalnia klips bez oporów, pozwalając ładować klips jedną ręką ). Magazynki wykonane z elastycznego materiału ułatwiającego pobieranie klipsów i ograniczające zużycie klipsownic. Oznaczenie kolorami ( magazynki odpowiadają kolorom klipsownic). Magazynki posiadają samoprzylepną taśmę od spodu mocującą magazynki do stołu lub ręki, zawierają 6 – 10 klipsów w magazynku.</t>
  </si>
  <si>
    <t>x</t>
  </si>
  <si>
    <t>Klipsy tytanowe średnio – duże</t>
  </si>
  <si>
    <t>Klipsy tytanowe średnie</t>
  </si>
  <si>
    <t>2.</t>
  </si>
  <si>
    <t>Klipsy wykonane z niewchłanialnego polimeru : Łukowaty kształt – dający możliwość objęcia większej ilości tkanki, zintegrowane ząbki wewnątrz klipsa – dające stabilność na tkance, posiadające walce stabilizujące – eliminują wypadanie klipsów. Samonaprowadzający zatrzask – eliminujący nożycowanie klipsa. Magazynki: składające się z jednej części, co eliminuje rozpadnięcie się magazynka, zawierające 4 – 6 klipsów ( zamawiający każdorazowo określi ilość klipsów w magazynku ), posiadające taśmę mocującą do stołu leb ręki. Klipsy umieszczone w magazynku w sposób umożliwiający dogodne pobieranie klipsów do klipsownicy</t>
  </si>
  <si>
    <t>Klipsy polimerowe średnio / duże do klipsownicy 5 mm.</t>
  </si>
  <si>
    <t>Klipsy polimerowe  duże do klipsownicy 10  mm</t>
  </si>
  <si>
    <t>Klipsy polimerowe bardzo duże ( XL ) do klipsownicy 10 mm</t>
  </si>
  <si>
    <t>Klipsy polimerowe bardzo duże ( XXL ) do klipsownicy 10 mm</t>
  </si>
  <si>
    <t>3</t>
  </si>
  <si>
    <t xml:space="preserve">Komora kolekcyjna o poj. 1000ml z podziałką co 10ml oraz wydzieloną podziałką dla precyzyjnego pomiaru małych objętości; komora kolekcyjna z zaworem spustowym z możliwością opróżniania do worka (zestaw przewidziany na siedem dni); płynna mechaniczna regulacja siły ssania w zakresie od 0 do 45cm H2O; wyskalowany optyczny wskaźnik membranowy informujacy o faktycznej sile ssania; sucha mechaniczna zastawka jednokierunkowa o stałym oporze; wydzielona komora z siedmiostopniową skalą do oceny wielkości przecieku doopłucnowego; automatyczne odbarczanie wysokiego ujemnego podciśnienia w opłucnej; podwójny zawór  odbarczający zabezpieczający przed wzrostem ciśnienia w drenowanych komorach w kierunku dodatnim; kontrolka sygnalizująca rozprężenia płuc; posiadający bezigłowy port do pobierania próbek; pracujący w pozycji pionowej oraz leżącej (istotne podczas transportu); wyposażony w wieszak do zawieszenia na ramie łóżka; zestaw gotowy do bezpośredniego podłączenia do pacjenta bez żadnych wstępnych czynności przygotowawczych; jednorazowego użytku, sterylny.
W zestawie worek do drenażu o poj. 1000ml wyposażony w korek zamykający-kompatybilny z zestawem do drenażu
</t>
  </si>
  <si>
    <t>4</t>
  </si>
  <si>
    <t>Stapler skórny jednorarowego użytku</t>
  </si>
  <si>
    <t>5</t>
  </si>
  <si>
    <t>Usuwacz zszywek jednorazowego użytku</t>
  </si>
  <si>
    <t>6</t>
  </si>
  <si>
    <t>Klipsy polimerowe II generacji w rozmiarach: M, ML, L, XL</t>
  </si>
  <si>
    <t>Razem</t>
  </si>
  <si>
    <t>Wymagane bezpłatne użyczenie klipsownic do każdego zaoferowanego rodzaju klipsów po 2 sztuki.</t>
  </si>
  <si>
    <t>Dostawa do Apteki Szpitalnej przy ul. Adama Wrzoska 1 w Poznaniu i do Magazyn Leków ul. Jarochowskiego 18 w Poznaniu</t>
  </si>
  <si>
    <t>Lp.</t>
  </si>
  <si>
    <t>Opis przedmiotu zamówienia</t>
  </si>
  <si>
    <t>Ilość</t>
  </si>
  <si>
    <t>VAT %</t>
  </si>
  <si>
    <t>Piny resorbowalne 1,5 mm ( dł. 16,20,25 mm ) lub 2,4 mm ( dł. 16,25 lub 35 mm ), wykonane z polimeru kwasu mlekowego   ( 96L/4D) PLA do artroskopowego mocowania chrząstki, pakowane jednostkowo, sterylnie</t>
  </si>
  <si>
    <t>szt.</t>
  </si>
  <si>
    <t>RAZEM</t>
  </si>
  <si>
    <t>X</t>
  </si>
  <si>
    <r>
      <rPr>
        <b/>
        <u/>
        <sz val="9"/>
        <color rgb="FF000000"/>
        <rFont val="Arial"/>
        <family val="2"/>
        <charset val="238"/>
      </rPr>
      <t xml:space="preserve">Wykonawca zapewnia:
</t>
    </r>
    <r>
      <rPr>
        <sz val="9"/>
        <color rgb="FF000000"/>
        <rFont val="Arial"/>
        <family val="2"/>
        <charset val="238"/>
      </rPr>
      <t>- Nowe instrumentarium oraz sewis wliczone w cenę oferty, niezbędne do zakładania i usuwania implantów, na czas trwania umowy
- Spis narzędzi oraz instrukcję stosowania instrumentarium i zabiegu w języku polskim
- Szkolenie w cenie oferty oraz materiały o danym typie zespolenia
- Możliwość indywidualnego doboru wielkości i kształtu gwoździ i zaślepek oraz rodzaju płytek,śrub i podkładek
- Każdy element implantu musi być oddzielnie zapakowany w oryginalne fabryczne opakowanie producenta
- Uzupełnienie magazynu implantów po zużyciu musi nastąpić w ciagu max 48 godzin ( termin podlega ocenie jako kryterium oceny ofert, zgodnie z ofertą Wykonawcy) po przefaksowaniau protokołu zużycia implantu
- Jeżeli oferowany przedmiot zamówienia występuje z zestawie, należy podać cenę każdego przedmiotu oddzielnie
- Depozyt implantów- zapasu implantów w ilościach: 7 sztuk</t>
    </r>
  </si>
  <si>
    <t>j.m.</t>
  </si>
  <si>
    <t>Warość netto (zł)</t>
  </si>
  <si>
    <t>Vat%</t>
  </si>
  <si>
    <t>Warość brutto (zł)</t>
  </si>
  <si>
    <t>Producent/ nr katalogowy/Nazwa Handlowa</t>
  </si>
  <si>
    <t>1.</t>
  </si>
  <si>
    <t>Mocowanie udowe
Podłużna płytka z czterema otworami wykonana ze stopu tytanu pozwalająca na zawieszenie przeszczepu na kanale udowym. Wymaga się by płytka na trwale była związana fabrycznie z pętlą plecioną o wysokiej wytrzymałości ( bez węzła ). Długość pętli od 10-60 mm. Skok pętli 5 mm. Implant powinien zawierać dwie fabryczne nitki o grub. #2 i #5 służące do przeciągnięcia i brócenia implantu w kanale udowym. Zamiennie wymaga się dostarczenia:
 - płytki na trwale związanej z podwójną pętlą w rozmiarach 15-60mm skok co 5 mm do więzadła właściwego rzepki. Endobutton wydłuzony 10 mm stanowiący nakładkę na edobutton służący do zabiegó rewizyjnych
 - endobutton bez pętli umożliwiający zawieszenie przeszczepu bezposrednio na płytce w przypadku krótkiego kanału w kości udowej, otwartej z jednej strony w rozmiarach: 5,6,7,8 i 9 mm</t>
  </si>
  <si>
    <t>szt</t>
  </si>
  <si>
    <t>Mocowanie piszczelowe
Zamawiający wymaga dostarczenia zamiennie wszystkich typów mocowania:
- śruba interferencyjna z materiału PLLA z hydroksyapatytemlub materiału PEEK o średnicach od 6 mm do 12 mm i długościach 20-25-30-35 mm
 - mocowanie za pomocą podkładki o średnicy 17 mmw którą wkręcamy śrubętytanową o śrenicy 9 x 25 mm - zestaw podkładka plus śruba tytanowa śruba pozakanałowa z płaską główką o rozmiarze 4,5 mm,  długościach 25-55 mm ( skok długości co 5 mm umożliwiająca mocowanie przeszczepu za pomocą nici wiazanych wokół szyjki śruby</t>
  </si>
  <si>
    <t>1. Wykonawca zapewni nowe Instrumentarium oraz serwis wliczone w cenę oferty, niezbędne do zakładania implantów na czas trwania umowy.</t>
  </si>
  <si>
    <t>2. Do Instrumentarium należy dołączyć spis narzędzi oraz instrukcje stosowania instrumentarium i zabiegu w języku polskim.</t>
  </si>
  <si>
    <t>3. Wykonawca zapewnia również w cenie oferty szkolenie oraz materiały o danym typie zespolenia.</t>
  </si>
  <si>
    <t>4. Możliwość indywidualnego doboru wielkości i kształtu gwoździ i zaślepek, utworzyć u Zamawiającego minibank implantów.</t>
  </si>
  <si>
    <t>5. Każdy element implantu musi być oddzielnie zapakowany w oryginalne fabryczne opakowanie producenta.</t>
  </si>
  <si>
    <r>
      <t xml:space="preserve">6. Uzupełnienie magazynu implantów po zużyciu musi nastąpić </t>
    </r>
    <r>
      <rPr>
        <i/>
        <sz val="10"/>
        <rFont val="Arial"/>
        <family val="2"/>
        <charset val="238"/>
      </rPr>
      <t xml:space="preserve">w ciągu max 48 godzin ( termin podlega ocenie jako kryterium oceny ofert, zgodnie z ofertą Wykonawcy) </t>
    </r>
    <r>
      <rPr>
        <i/>
        <sz val="10"/>
        <color rgb="FF000000"/>
        <rFont val="Arial"/>
        <family val="2"/>
        <charset val="238"/>
      </rPr>
      <t>po przefaksowaniu protokołu zużycia implantu.</t>
    </r>
  </si>
  <si>
    <t>7. Jeżeli oferowany przedmiot zamówienia występuje w zestawie, należy podać cenę każdego przedmiotu oddzielnie.</t>
  </si>
  <si>
    <t>Cena jedn. netto (zł)</t>
  </si>
  <si>
    <t>Wartość netto   (zł)</t>
  </si>
  <si>
    <t xml:space="preserve"> VAT%</t>
  </si>
  <si>
    <t>Producent/nr katalogowy/Nazwa Handlowa</t>
  </si>
  <si>
    <t>Drut wiercący z oczkiem 2.4mm</t>
  </si>
  <si>
    <t>Zestaw do szycia łąkotki technika all-inside. System składający się z dwóch implantów PEEK, połączonych za pomocą polietylenowego, niewchłanialnego, wzmocnionego szwu 2-0. Szew posiada samozaciskowy węzeł umożliwiający zmniejszanie dystansu pomiędzy implantami. Implanty załadowane są rzędowo w pojedynczą, półotwartą, jednorazową igłę. Igła z podziałką posiada regulowany ogranicznik zabezpieczający jej zbyt głębokie wbicie w łąkotkę. Implanty wypychane są z igły poza jamę stawu za pomocą pierścieniowego spustu na rękojeści z jednoczesnym sygnałem dźwiękowym. Zestaw zawiera jednorazową, półotwartą, metalową kaniule do wprowadzania systemu do stawu.</t>
  </si>
  <si>
    <t>3.</t>
  </si>
  <si>
    <t>Jednorazowa półotwarta metalowa kaniula ułatwiająca wprowadzenie systemu do stawu w komplecie z jednorazowym spychaczem węzła z jednoczesnym obcinakiem.</t>
  </si>
  <si>
    <t>RAZEM:</t>
  </si>
  <si>
    <t>1. Wykonawca zapewni nowe Instrumentarium oraz serwis wliczone w cenę oferty, niezbędne do zakładania implantów. na czas trwania umowy. 
2. Do Instrumentarium należy dołączyć spis narzędzi oraz instrukcje stosowania instrumentarium i zabiegu w języku polskim
3. Wykonawca zapewnia również w cenie oferty szkolenie oraz materiały o danym typie zespolenia
4. Możliwość indywidualnego doboru wielkości i kształtu gwoździ i zaślepek, utworzyć u Zamawiającego minibank implantów
5. Każdy element implantu musi być oddzielnie zapakowany w oryginalne fabryczne opakowanie producenta. 
6. Uzupełnienie magazynu implantów po zużyciu musi nastąpić w ciągu max 48 godzin ( termin podlega ocenie jako kryterium oceny ofert, zgodnie z ofertą Wykonawcy)po przefaksowaniu protokołu zużycia implantu
7. Jeżeli oferowany przedmiot zamówienia występuje w zestawie, należy podać cenę każdego przedmiotu oddzielnie.</t>
  </si>
  <si>
    <t>Lp</t>
  </si>
  <si>
    <t>VAT%</t>
  </si>
  <si>
    <t>Ostrze do dermatonu elektrycznego TYP 8821  o szerokości 1in.(3 cm)</t>
  </si>
  <si>
    <t>Płytki do nacinania skóry pobranej do przeszczepu o wymiarach   - 1,5:1 i 3:1</t>
  </si>
  <si>
    <t xml:space="preserve">Miękka uniwersalna kotwica o średnicy 1 mm, wykonana z plecionki poliestrowej, 2 igły, nici 2/0 lub 3/0, sterylny podajnik, wiertło w zestawie </t>
  </si>
  <si>
    <t>Miękka uniwersalna kotwica z igłami, wykonana z plecionki poliestrowej, na sterylnym podajniku. Średnica 1,4 mm, krótki podajnik</t>
  </si>
  <si>
    <t>Miękka uniwersalna kotwica z igłami, wykonana z plecionki poliestrowej, na sterylnym podajniku. Średnica 1,4 mm, krótki podajnik, prowadnica, wiertło</t>
  </si>
  <si>
    <t xml:space="preserve">Wielorazowa prowadnica short 1,4 mm, do uniwersalnej kotwicy z igłami 1,4 mm, wykonanej z plecionki poliestrowej </t>
  </si>
  <si>
    <t xml:space="preserve">Wiertło short 1,4 mm, do uniwersalnej kotwicy z igłami 1,4 mm, wykonanej z plecionki poliestrowej </t>
  </si>
  <si>
    <t xml:space="preserve">Jednorazowa prowadnica short 1,4 mm z wiertłem, do uniwersalnej kotwicy z igłami 1,4 mm, wykonanej z plecionki poliestrowej </t>
  </si>
  <si>
    <t>Wartość netto [zł]</t>
  </si>
  <si>
    <t>Wartość brutto [zł]</t>
  </si>
  <si>
    <t xml:space="preserve">Druty Kirschnera długość 310 mm.          Druty do stabilizacji złamań jednostronnie zakończone ostrzem typu trokar, jednorazowe, niesterylne </t>
  </si>
  <si>
    <t>rozmiar: Ø 0,8 mm</t>
  </si>
  <si>
    <t>rozmiar: Ø 0,9 mm</t>
  </si>
  <si>
    <t>rozmiar: Ø 1,0 mm</t>
  </si>
  <si>
    <t>rozmiar: Ø 1,2 mm</t>
  </si>
  <si>
    <t>rozmiar: Ø 1,4 mm</t>
  </si>
  <si>
    <t>rozmiar: Ø 1,6 mm</t>
  </si>
  <si>
    <t>rozmiar: Ø 1,8 mm</t>
  </si>
  <si>
    <t>rozmiar: Ø 2,0 mm</t>
  </si>
  <si>
    <t>rozmiar: Ø 2,2 mm</t>
  </si>
  <si>
    <t>rozmiar: Ø 2,4 mm</t>
  </si>
  <si>
    <t>rozmiar: Ø 2,5 mm</t>
  </si>
  <si>
    <t>rozmiar: Ø 3,0 mm</t>
  </si>
  <si>
    <t>rozmiar: Ø 3,5 mm</t>
  </si>
  <si>
    <t xml:space="preserve">RAZEM </t>
  </si>
  <si>
    <t>Zamawiający zastrzega, iż wyroby medyczne muszą posiadać polską wersję językową opisu wyrobu. W przypadku kiedy na jednostkowym opakowaniu wyrobu medycznego nie ma polskiej wersji językowej opisu taka wersja powinna się znajdować na opakowaniu zbiorczym.</t>
  </si>
  <si>
    <t xml:space="preserve">Mocowanie udowe.    </t>
  </si>
  <si>
    <t>Podłużna płytka metalowa o rozmiarze 13x4mm trwale bezwęzłowo związana z podwójną  pętlą typu IntelliBraid o wysokiej wytrzymałości na zerwanie z możliwością regulacji ustalanej indywidualnie, płytka z czterema otworami. Regulacja możliwa od strony kości piszczelowej lub udowej, uzyskiwana poprzez naprzemienne ściąganie 2 białych nitek z oczkiem, dla ułatwienia orientacji równomiernego wprowadzania przeszczepu. Implant zaopatrzony w 2 różnokolorowe nici: zielona nic służącą do przeciągnięcia przeszczepu oraz biało-zielona służąca do obrócenia implantu na zewnątrz warstwy korowej kości udowej. Obie nici związane dodatkową nitką w kolorze białym umożliwiającą przeciąganie obu nici jednocześnie przez kanał piszczelowy i udowy. Opcjonalnie płytka wydłużona o 5.8mm stanowiąca nakładkę na płytkę podstawową do zabiegów rewizyjnych.</t>
  </si>
  <si>
    <t>Mocowanie piszczelowe.Śruba interferencyjna biowchłanialna PLLA-HA o średnicach w zakresie 7-12mm i długościach 23, 28 i 35mm.</t>
  </si>
  <si>
    <t>Elastyczny, dwukolorowy, udowy drut kierunkowy umożliwiający wykonanie pomiaru długości kanału udowego.</t>
  </si>
  <si>
    <t>Zestaw do naprawy łąkotki, techniką ALL-INSIDE, zbudowane z białej rękojeści i czarnego suwaka, wyposażone w dwa profilowane implanty wykonane z PEEK do przytrzymywania szwów, wstępnie związanych plecioną nicią z polietylenu o ultrawysokiej masie cząsteczkowej 2-0, urządzenie wyposażone w ogranicznik głębokości penetracji oraz giętką igłę umożliwiającą przebicie torebki stawowej i struktur łąkotkowych. Implanty wypychane z wnętrza igły na zewnątrz poprzez przesunięcie/aktywację czarnego suwaka bez konieczności „ładowania” zszywek. Sterylne</t>
  </si>
  <si>
    <t xml:space="preserve">Kotwica niciowa, do zaopatrywania niestabilności, wykonana z polyestru, średnica 1.4mm, na sterylnym podajniku kodowanym kolorem białym, zaopatrzona w jedną nić typu  #2 Force Fiber, stosowana przy użyciu celowników prostych lub kątowych z końcówką typu FISH MOUTH zabezpieczająca przed niekontrolowanym przesunięciem się celownika, kodowanych kolorem białym. Szerokość kotwicy po implantacji w kanale, minimum 3.0mm. Głębokość kanału uzyskiwana za pomocą wiertła z ogranicznikiem głębokości, kodowanego kolorem białym, głębokość kanału na poziomie 21mm +/-1mm.
Zestaw instrumentarium zapewnione przez oferującego - wiertlo wielorazowe, celowniki proste i kątowe oraz obturator.
</t>
  </si>
  <si>
    <t xml:space="preserve">Kotwica niciowa, do zaopatrywania stożka rotatorów i niestabilności, wykonana z polyestru, średnica 2.3mm, na sterylnym podajniku kodowanym kolorem czarnym, zaopatrzona w dwie różnokolorowe nici  typu #2 Force Fiber, stosowana przy użyciu celowników prostych lub kątowych z końcówką typu FISH MOUTH zabezpieczająca przed niekontrolowanym przesunięciem się celownika, kodowanych kolorem czarnym. Szerokość kotwicy po implantacji w kanale, minimum 4.0mm. Głębokość kanału uzyskiwana za pomocą wiertła kodowanego kolorem czarnym lub startera z ogranicznikiem głębokości,  głębokość kanału na poziomie 21mm +/- 0,5mm.
Zestaw instrumentarium zapewnione przez oferującego - wiertlo wielorazowe, celowniki proste i kątowe, obturator oraz starter do przygotowania kanału.
</t>
  </si>
  <si>
    <t>Wierło jednorazowe, giętkie, do celowników prostych i kątowych, kodowane kolorem białym, dedykowane do kotwic 1.4mm, średnica wiertła 1.4mm,  ( 5szt w opakowaniu)</t>
  </si>
  <si>
    <t>Wierło jednorazowe, giętkie, do celowników prostych i kątowych, kodowane kolorem czarnym, dedykowane do kotwic 2.3mm, średnica wiertła 2.3mm ( 5szt w opakowaniu)</t>
  </si>
  <si>
    <t xml:space="preserve">1. Wykonawca zapewni nowe Instrumentarium oraz serwis wliczone w cenę oferty, niezbędne do zakładania implantów. na czas trwania umowy. 
2. Do Instrumentarium należy dołączyć spis narzędzi oraz instrukcje stosowania instrumentarium i zabiegu w języku polskim
3. Wykonawca zapewnia również w cenie oferty szkolenie oraz materiały o danym typie zespolenia 
4. Możliwość indywidualnego doboru wielkości i kształtu gwoździ i zaślepek, utworzyć u Zamawiającego minibank implantów
5. Każdy element implantu musi być oddzielnie zapakowany w oryginalne fabryczne opakowanie producenta. 
6. Uzupełnienie magazynu implantów po zużyciu musi nastąpić w ciągu 48  godzin po przefaksowaniu protokołu zużycia implantu 
7. Jeżeli oferowany przedmiot zamówienia występuje w zestawie, należy podać cenę każdego przedmiotu oddzielnie. </t>
  </si>
  <si>
    <t>lp.</t>
  </si>
  <si>
    <t>J.m.</t>
  </si>
  <si>
    <t xml:space="preserve"> VAT [%]</t>
  </si>
  <si>
    <t>Stalowa płyta blokująco-kompresyjna rekonstrukcyjna 4 mm. Otwory blokowane do śrub z gwintowanym łebkiem 4 mm. Ilość otworów: 4, 5, 6, 7, 8, 9, 10, 12, 14, 16, 18, 20, 22; długości płyt od 48 mm do 264 mm</t>
  </si>
  <si>
    <t>Stalowa płyta blokująco-kompresyjna 4 mm prosta, wąska. Otwory  pod śruby korowe 3,5 mm, śruby gąbczaste 4,0 mm oraz otwory blokowane poprzez wkładki średnicy 4 mm do śruby z gwintowanym łebkiem 4 mm. Ilość otworów: 2, 3, 4, 5, 6, 7, 8, 9, 10, 12, 14, 16, 18, 20; długości płyt od 32 mm do 266 mm</t>
  </si>
  <si>
    <t>Stalowa śruba blokująca ø 4.0 mm, dł. 14-95 mm</t>
  </si>
  <si>
    <t>Stalowa śruba korowa ø 3.5 mm, dł. 14-95 mm</t>
  </si>
  <si>
    <t>Stalowa śruba gąbczasta ø 4.0 mm (częściowo lub w pełni gwintowana), dł. 14-95 mm</t>
  </si>
  <si>
    <t>wkładka</t>
  </si>
  <si>
    <t>Tytanowe gwoździe elastyczne o długości 300 mm i średnicach 1.5, 1.75, 2.0, 2.25 oraz, tytanowe gwoździe elastyczne
o długości 450 mm. i średnicach 2.5 mm, 3.0 mm, 3.5 mm i 4.0 mm.
Wymagane wstępne zagięcie gwoździa ułatwiające jego wprowadzenie bez konieczności doginania. Kodowanie grubości gwoździa na gwoździu w formie kreskowej. Pakowanie sterylne i niesterylne.</t>
  </si>
  <si>
    <t>L.P.</t>
  </si>
  <si>
    <t xml:space="preserve">Podłużna płytka typu endobutton z czterema otworami wykonana ze stopu tytanu pozwalająca na zawieszenie przeszczepu w kanale udowym. Wymaga się by płytka na trwałe była związana fabrycznie z pętlą plecioną poliestrową o wysokiej wytrzymałości min 1000N (bez węzła).Długość pętli od 10-60 mm.Skok pętli co 5 mm. Implant powinien zawierać dwie fabryczne nitki o grubościach #5 i #5 służące do przeciągnięcia i obrócenia implantu w kanale udowym. </t>
  </si>
  <si>
    <t>Płytka na trwale związanej z podwójną pętlą w rozmiarach 20-60 mm skok co 5mm do więzadła właściwego rzepki</t>
  </si>
  <si>
    <t>Podłużna płytka typu endobutton, wydłużona -  20mm stanowiący nakładkę na endobutton służący do zabiegów rewizyjnych</t>
  </si>
  <si>
    <t>Płytka rewizyjna stanowiąca nakładkę na endobutton o okrągłym lub owalnym kształcie. Wymagane rozmiary: okrągłe o średnicy 15mm, 17mm 21mm oraz owalne 9x16mm, 11x18mm,15x21mm</t>
  </si>
  <si>
    <t>Płytka z  8 otworami wykonana ze stopu tytanu o kształcie prostokąta z zaokrąglonymi bokami o dł. 12mm na stałe połączona z grubą pętlą chroniącą przeszczep, z nici niewchłanialnej UHMWPE, pozwalającą na zawieszenie przeszczepu w kanale udowym  oraz z nici do przeciągnięcia implantu na zewnętrzną korówkę. Pętla do podciągnięcia przeszczepu musi posiadać możliwość redukcji długości pętli w zakresie 90 mm - 15 mm za pomocą jednej ręki. Implant wstępnie załadowany na kartonik, ułatwiający założenie przeszczepu.</t>
  </si>
  <si>
    <t xml:space="preserve">Biowchłanialana śruba interferencyjna PLGA z β-TCP i siarczanem wapnia o unikatowej, otwartej konstrukcji, która pozwala na wrastanie kości do środka implantu i  jego optymalną przebudowę. Śruba dostępna w średnicach 5, 6, 7, 8, 9, 10, 11, 12 mm i długościach 20-25-30-35mm. </t>
  </si>
  <si>
    <t>Śruba z polimeru PEEK (Polieteroeteroketon) o średnicach 6, 7, 8, 9, 10, 11, 12 mm i długościach 20-25-30-35mm, w tym również lewoskrętne.</t>
  </si>
  <si>
    <t xml:space="preserve">Drut kierunkowy, wiercący o średnicy 2.4 mm x 381 mm z oczkiem </t>
  </si>
  <si>
    <t>Wiertło kaniulowane o średnicy 4.5 mm</t>
  </si>
  <si>
    <t>op.</t>
  </si>
  <si>
    <t>Instrument jednorazowy do przewlekania i manipulacji szwami w trakcie zabiegu artroskopowego, o katach zagięcia 45st. prawy; 45st. lewy; 45st. w górę; 70st. haczykowaty  oraz prosty zaopatrzony w 2 nitki polipropylenowe</t>
  </si>
  <si>
    <t>Sterylne, jednorazowe, gotowe do użycia bez żadnych dodatkowych czynności, narzędzie do przeszywania tkanek miękkich z wstępnie załądowaną igłą, która podczas aplikacji i przejścia przez łąkotkę zakrzywia się ku górze, ciągnąc za sobą nić lub taśmę, a górna szczęka przechwytuje je. Uchwyt pistoletowy ze spustem, bez cyngla. Dostępne proste, zakrzywione w lewo, zakrzywione w prawo.</t>
  </si>
  <si>
    <t>Gładka taśma chirurgiczna, która w porównaniu z tradycyjną nicią chirurgiczną nr 2 daje o 75% większy kontakt między ścięgnem a kością, jednocześnie oferując istotnie niższy poziom bardziej równomiernie rozłożonego nacisku. Do zabiegów bezwęzłowych, jak i do zbiegów wymagających wiązania węzła.  Sterylna, pakowana pojedyńczo, w opakowaniach zbiorczych po 6 szt. Długość 38"( 95 cm).</t>
  </si>
  <si>
    <t xml:space="preserve">Kotwica niewchłanialna, bezwęzłowa, wbijano-wkręcana, wykonana w całości z materiału PEEK, o otwartej konstrukcji gwarantującej lepsze wrastanie kości. Średnica kotwicy 5.0mm,  długość po zaimplantowaniu 19mm. Podwójne mocowanie nitek - do kości oraz w środku kotwicy. Mieści 4 taśmy lub 6 nitek. Wymaga nawiercenia. </t>
  </si>
  <si>
    <t>Kotwica niewchłanialna, bezwęzłowa, wbijano-wkręcana, o otwartej konstrukcji gwarantującej lepsze wrastanie kości. Wykonana z materiału PEEK , zaopatrzona w tytanową końcówkę ułatwiającą wprowadzenie. Średnica kotwicy 5.0mm,  długość po zaimplantowaniu 22mm. Podwójne mocowanie nitek - do kości oraz w środku kotwicy. Mieści 4 taśmy lub 6 nitek. Nie wymaga nawiercania.</t>
  </si>
  <si>
    <t>Dedykowany, sterylny, zestaw implantów, do artroskopowej rekonstrukcji korzenia łąkotki, techniką jedno lub dwukanałową zawierający:
- wiertło o śr. 2 mm ze skrzydłami antyrotacyjnymi
- dwie osłonki o śr. 2,8 mm na wiertło, z laserowymi znacznikami wzdłuż całej długości, oddalonymi od siebie o 180°
- dwie taśmy chirurgiczne o długości 95 cm
- niewchłanialna nić monofilamentowa
- płytka z 4 otworami o wymiarach 4x12 mm do mocowania piszczelowego</t>
  </si>
  <si>
    <t>Zestaw do szycia łąkotki technika all-inside. System składający się z dwóch implantów PEEK, połączonych za pomocą polietylenowego, niewchłanialnego, wzmocnionego szwu 2-0. Szew posiada samozaciskowy węzeł umożliwiający zmniejszanie dystansu pomiędzy implantami. Implanty załadowane są rzędowo w pojedynczą, półotwartą, jednorazową igłę. Igła z podziałką posiada regulowany ogranicznik zabezpieczający jej zbyt głębokie wbicie w łąkotkę. Implanty wypychane są z igły poza jamę stawu za pomocą pierścieniowego spustu na rękojeści z jednoczesnym sygnałem dźwiękowym. Kąty zagięcia igieł : 0, 12, 27 stopni. Dodatkowo system do szycia łąkotki zapewniający możliwość wygięcia igły do 80 stopni, o głębokości wbicia igły 12, 16, 20 mm i możliwość zaopatrzenia uszkodzeń rogu bocznego i jednej trzeciej przedniego rogu łąkotki. Zamiennie system dwóch podłużnych implantów niewchłanialnych z materiału PEEK połączonych nitką polietylenową, osadzonych na jednej igle. System zaopatrzony w samozaciskający się węzeł z kontrolowanym dociskiem. Jednorazowy wprowadzacz-aplikator o 3 zagięciach 0, 12, 27 stopni, na którym znajdują sie implanty połaczone nitką polietylenową, plecioną. System zaopatrzony w jednorazową kaniulę prowadzącą, chroniacą implanty przed uszkodzeniem podczas wprowadzania igły do stawu.</t>
  </si>
  <si>
    <t>System do szycia łąkotki, w formie pistoletu ze spustem, pozawalający na założenie szwu obwodowego w łąkotce za pomocą nici, umożliwiający zaopatrzenie uszkodzeń łąktotki horyzontalnych, wertykalnych i radialnych. System charakteryzuje się cienką  górną szczęką o gr.1.6 mm, tępą końcówką umozliwiającą manewrowanie w ciasnych aspektach kolana oraz wysuwaną dolną szczęką.</t>
  </si>
  <si>
    <t>Spychacz węzła wraz z obcinaczem. Prosty-sterylny, jednorazowy</t>
  </si>
  <si>
    <t xml:space="preserve"> Ładunek nici do w/w urządzenia.</t>
  </si>
  <si>
    <t>Wielorazowy zestaw narzędzi, tzw. dwururek do szycia łąkotki, techniką "inside-out", zawierający : 
 - dwururka zagięta w góre i w prawo, 
- dwururka zagięta w górę i w lewo, 
- dwururka prosta,
- dwururka zagięta lewo/prawo, 
 - dwururka zagięta góra/dół, 
- pojedyńcza kaniula, 
- nasadka/tuleja do przechwytywania,    
- kaniula do dostępu tylnego                                                                            
- urządzenie do zagniania dwururek, 
- taca sterylizacyjna</t>
  </si>
  <si>
    <t>Sterylna igła z oczkiem do szycia łąkotki, kompatybilna z zestawem dwururek do szycia łąkotki</t>
  </si>
  <si>
    <r>
      <rPr>
        <b/>
        <sz val="10"/>
        <color theme="1"/>
        <rFont val="Arial"/>
        <family val="2"/>
        <charset val="238"/>
      </rPr>
      <t>Zamawiający wymag</t>
    </r>
    <r>
      <rPr>
        <sz val="10"/>
        <color theme="1"/>
        <rFont val="Arial"/>
        <family val="2"/>
        <charset val="238"/>
      </rPr>
      <t>a:
Utworzenia depozytu na Bloku Operacyjnym Zamawiającego na czas trwania umowy, wraz z udostępnieniem kompletnych instrumentariów (zestawy narzędzi, które umożliwią założenie wszystkich części wyspecyfikowanych w pakiecie bez potrzeby dostarczania/zakupienia dodatkowych instrumentów).</t>
    </r>
  </si>
  <si>
    <r>
      <rPr>
        <b/>
        <sz val="10"/>
        <color theme="1"/>
        <rFont val="Arial"/>
        <family val="2"/>
        <charset val="238"/>
      </rPr>
      <t>Szkolenia</t>
    </r>
    <r>
      <rPr>
        <sz val="10"/>
        <color theme="1"/>
        <rFont val="Arial"/>
        <family val="2"/>
        <charset val="238"/>
      </rPr>
      <t xml:space="preserve"> - Wykonawca jest zobowiązany do przeprowadzenia w okresie trwania umowy 2 szkoleń dla osób wskazanych przez Zamwiającego, w zakresie przedmiotu umowy, w terminach uzgodnionych z Zamawiającym. Wykonawca jest zobowiązany każdorazowo przekazać Zamwiającemu protokół z przeprowadzonego szkolenia, zawirający plan, listę uczestników, certyfikaty potwierdzające udział.</t>
    </r>
  </si>
  <si>
    <t xml:space="preserve">Drut kierunkowy nitynolowy 1.2 mmx9", do śrub , opakowanie 5 szt </t>
  </si>
  <si>
    <t>Płytki proste LCP -o kształcie zmniejszającym kontakt z kością (wyprofilowana od spodniej strony), blokująco – kompresyjna. Płyta wyposażona w otwory dwufunkcyjne nie wymagające zaślepek/przejściówek, blokująco – kompresyjne z możliwością zastosowania śrub blokujących lub korowych/gąbczastych (kompresja międzyodłamowa). Na końcach płyty otwory umożliwiające wstępną stabilizację drutami Kirschnera. System blokowania śrub w płytce (śruby posiadające dodatkowy stożkowy gwint na główce dopasowany do gwintu znajdującego się w otworach płytki - otwory kombinowane umożliwiające wkręcenie śruby blokowanej oraz śruby korowej, gąbczastej, ciągnącej poprzez część otworu nienagwintowaną, z możliwością wprowadzenia śruby w pozycji neutralnej i kompresyjnej - implanty wykonane ze stali nierdzewnej  bezpieczne dla rezonansu magnetycznego - możliwość zastosowania śrub blokowanych i korowych/gabczastych 3.5/4mm - współpraca ze śrubami samotnącymi (wersja gwiazdkowa lub sześciokątna) - płytki proste pod śruby 3,5 - od 4 do 12 otworów</t>
  </si>
  <si>
    <t>Płytki proste rekonstrukcyjne o kształcie zmniejszającym kontakt z kością (wyprofilowana od spodniej strony), blokująco – kompresyjna. Płyta wyposażona w otwory dwufunkcyjne nie wymagające zaślepek/przejściówek, blokująco – kompresyjne z możliwością zastosowania śrub blokujących lub korowych/gąbczastych ( kompresja międzyodłamowa ). Na końcach płyty otwory umożliwiające wstępną stabilizację drutami Kirschnera. System blokowania śrub w płytce(śruby posiadające dodatkowy stożkowy gwint na główce dopasowany do gwintu znajdującego się w otworach płytki -otwory kombinowane umożliwiające wkręcenie śruby blokowanej oraz śruby korowej, gąbczastej, ciągnącej poprzez część otworu nienagwintowaną, z możliwością wprowadzenia śruby w pozycji neutralnej i kompresyjnej -implanty wykonane ze stali nierdzewnej i tytanu bezpieczne dla rezonansu magnetycznego -możliwość zastosowania śrub blokowanych, kaniulowanych 5,0mm - współpraca ze śrubami samotnącymi (wersja gwiazdkowa lub sześciokątna) -Długość od 5 do 14 otworów – od 70 do 200mm.</t>
  </si>
  <si>
    <t>Płytki proste rekonstrukcyjne o kształcie zmniejszającym kontakt z kością (wyprofilowana od spodniej strony), blokująco – kompresyjna. Płyta wyposażona w otwory dwufunkcyjne nie wymagające zaślepek/przejściówek, blokująco – kompresyjne z możliwością zastosowania śrub blokujących lub korowych/gąbczastych ( kompresja międzyodłamowa ). Na końcach płyty otwory umożliwiające wstępną stabilizację drutami Kirschnera. System blokowania śrub w płytce(śruby posiadające dodatkowy stożkowy gwint na główce dopasowany do gwintu znajdującego się w otworach płytki -otwory kombinowane umożliwiające wkręcenie śruby blokowanej oraz śruby korowej, gąbczastej, ciągnącej poprzez część otworu nienagwintowaną, z możliwością wprowadzenia śruby w pozycji neutralnej i kompresyjnej -implanty wykonane ze stali nierdzewnej i tytanu bezpieczne dla rezonansu magnetycznego -możliwość zastosowania śrub blokowanych, kaniulowanych 5,0mm - współpraca ze śrubami samotnącymi (wersja gwiazdkowa lub sześciokątna) -Długość od 16 do 22 otworów – od 228 do 315mm.</t>
  </si>
  <si>
    <t>Płytka tubularna. Płyta wyposażona w otwory  nie wymagające zaślepek/przejściówek, blokująco – kompresyjne z możliwością zastosowania śrub blokujących lub korowych/gąbczastych ( kompresja międzyodłamowa ). Otwory owalne gwintowane z możliwością zastosowania alternatywnie śrub blokowanych w płytce i korowych/gąbczastych 3.5/4mm. Śruby blokujące wkręcane za pomocą śrubokręta dynamometrycznego 1,5Nm. Śruby blokowane w płycie samogwintujące z gniazdami sześciokątnymi i gwiazdkowymi. Instrumentarium wyposażone w prowadnice do techniki minimalnie inwazyjnej. Płyty tubularne (półkoliste): Długość od 2 do 12 otworów - od 28 do 148mm.</t>
  </si>
  <si>
    <t>Płytki anatomiczne o kształcie zmniejszającym kontakt z kością blokująco - kompresyjna do dalszej nasady kości ramiennej, Mocowane od strony przyśrodkowej lub przedniobocznej. Na trzonie płyty otwory dwufunkcyjne nie wymagające zaślepek/przejściówek, gwintowane w części blokującej i gładkie w części kompresyjnej z możliwością zastosowania śrub blokujących lub zwykłych ( kompresja międzyodłamowa ), podłużny otwór blokująco – kompresyjny umożliwia elastyczność pionowego pozycjonowania płytki. W głowie płyty otwory prowadzące śruby pod różnymi kątami – w różnych kierunkach o średnicy 2.4/2,7mm. Płyta tylnoboczna w wariancie bez i z bocznym podparciem i kompresją kłykci. W części trzonowej płytki otwory owalne gwintowane z możliwością zastosowania alternatywnie śrub blokowanych w płytce i korowych/gąbczastych 3.5/4mm. Śruby blokujące wkręcane za pomocą śrubokręta dynamometrycznego 2.4/2.7 – 0,8Nm, 3,5-1,5Nm. Śruby blokowane w płycie samogwintujące (2.4-3,5) z gniazdami sześciokątnymi i gwizadkowymi. Śruby wprowadzane w głowę kości ramiennej przez płytę za pomocą celownika. Płyty przyśrodkowe o długości od 59mm do 136mm, ilość otworów od 3 do 9. Płyty tylnoboczne o długości od 65mm do 143mm, ilość otworów od 3 do 9 , płytki tylnoboczne z podparciem o długości od 65mm do 143mm, ilość otworów od 3 do 9. Prawe i lewe .</t>
  </si>
  <si>
    <t>LCP 2.4 DRP - Distal Radius Plate SystemLCP 2.4 DRP - Płyty do dalszego końca kości promieniowej. Płytka grzbietowa/dłoniowa - anatomiczna o kształcie zmniejszającym kontakt z kością, blokująco - kompresyjna do dalszej nasady kości promieniowej. Na trzonie płyty otwory dwufunkcyjne nie wymagające zaślepek/przejściówek, gwintowany w części blokującej i gładki w części kompresyjnej z możliwością zastosowania śrub blokujących lub korowych ( kompresja międzyodłamowa), podłużny otwór blokująco – kompresyjny umożliwia elastyczność poziomego pozycjonowania płytki. W głowie płyty otwory prowadzące śruby pod różnymi kątami – w różnych kierunkach śr. 2.4/2.7mm.  W części dalszej płytki otwory owalne gwintowane z możliwością zastosowania alternatywnie śrub blokowanych w płytce i korowych 2.4/2,7mm. Śruby blokowane w płycie wkręcane przy pomocy śrubokręta dynamometrycznego 0,8Nm. Śruby blokowane w płycie i korowe samogwintujące z gniazdami gwizadkowymi. Materiał stal amagnetyczna.</t>
  </si>
  <si>
    <t>System implantów tytanowych do zespoleń nasady dalszej i bliższej kości promieniowej.
Płytka dłoniowa-anatomiczna o kształcie zmniejszającym kontakt z kością, blokująco-kompresyjna do dalszej nasady kości promieniowej. Na trzonie płyty otwory dwufunkcyjne nie wymagające zaślepek/przejściówek, blokująco-kompresyjne z możliwością zastosowania śrub blokujących lub korowych/gąbczastych (kompresja międzyodłamowa), podłużny otwór blokująco-kompresyjny umożliwiający elastyczność pionowego pozycjonowania płytki. W głowie płyty otwory prowadzące śruby z owalną gwintowaną głową, 2,4mm- blokowane wielokątowi z odchyleniem kierunku prowadzenia śruby od osi o 15 st. W każdym kierunku. Otwory w głowie płyty zbudowane z czterech kolumn gwintowanych z min. Czterema zwojami gwintu. Możliwość zastosowania śrub blokowanych w płycie 2,4/2,7 wprowadzanych w osi otworów w głowie płytki. W części dalszej płytki otwory owalne gwintowane z możliwością zastosowania alternatywnie śrub blokowanych w płytce i korowych 2,4/2,7mm. Instrumentarium wyposażone w celownik określający maksymalne odchylenie kierunku śruby od osi.</t>
  </si>
  <si>
    <t>7a</t>
  </si>
  <si>
    <t>Płytka dłoniowa specjalistyczna anatomiczna, wielopoziomowa, z wyróżnionymi strefami blokowania w głowie  płytki - kolumna boczna, środkowa, kształt płytki pozwalający na efektywna diagnostykę rtg (trójkątny otwór w środku głowy), otwory pod druty Kirschnera umożliwiające wstępne umocowanie odłamów, standardowe płytki w dł. od 2 do 4 otworów w trzonie i 6 do 7 otworów w głowie płytki, od 49 do 70mm, 42-70mm, prawe i lewe. Wąskie płytki w dł. od 2 do 4 otworów w trzonie i 6 otworów w głowie płytki, od 42 do 63mm, prawe i lewe</t>
  </si>
  <si>
    <t>7b</t>
  </si>
  <si>
    <t>Płytka dłoniowa pozastawowa, w głowie od 4-5 otworów, w trzonie od 3-5 otworów.</t>
  </si>
  <si>
    <t>7c</t>
  </si>
  <si>
    <t>Płyta grzbietowa typu: L proste, skośne, w głowie od 2-3 otworów, w trzonie od 3-5 w długościach od 37-51 mm oraz  41-55mm, prawe-lewe; 
typu T w głowie 3 otwory, w trzonie od 3-5 w dł. od 37-51 mm.</t>
  </si>
  <si>
    <t>7d</t>
  </si>
  <si>
    <t>Płyty do kolumny promieniowej w trzonie od 5,6 otw.,  w dł. 46,57 mm.
Płyty do kolumny pośredniej w głowie 2 otwory, w trzonie 3-4 w dł. 41-49 mm.</t>
  </si>
  <si>
    <t>7e</t>
  </si>
  <si>
    <t>Płyty dłoniowe przystawowe 5 otworów w dł. 57 mm, w głowie 6-7 otw.</t>
  </si>
  <si>
    <t>Compact Hand System - Płytka typu LCP blokujaco - kompresyjna do złaman i rekonstrukcji w obrebie kosci reki i sródrecza, Płyty wyposażone w otwory dwufunkcyjne nie wymagajace zaslepek/przejsciówek, blokujaco – kompresyjne z możliwoscia zastosowania srub blokujacych lub zwykłych ( kompresja miedzyodłamowa ). Sruby blokujace ze sto kowym gwintem na główce wkrecane za pomoca srubokreta dynamometrycznego 0,4Nm i 0,8Nm (2.0/2.4). Sruby blokowane w płycie samogwintujace z gniazdami gwizadkowymi (2.0/2.4). Materiał stal
- Płyty 2.0mm – różnokształtne płyty proste od 4 do 8 otw. w dł. 31 do 59mm, adaptacyjne typu T i Y, minipłytka H, płytki proste LCP 12 otw, kpłytki kondylarne
- Płyty 2.4mm – różnokształtne płyty proste od 4 do 6 otw w dł. 27-51 mm, typu T, kondylarne i adaptacyjne typu T i Y</t>
  </si>
  <si>
    <t>Płyty proste wąskie 5,0. Płyty wyposażone w otwory dwufunkcyjne nie wymagajace zaślepek/przejściówek, blokujaco – kompresyjne z możliwoscią zastosowania śrub blokujących lub korowych/gąbczastych ( kompresja międzyodłamowa ). Płyty wyposażone w podłużny otwór blokujaco – kompresyjny umożliwiający pionowe  pozycjonowanie płytki. Otwory owalne gwintowane z możliwoscią zastosowania alternatywnie śrub blokowanych w płytce i korowych/gąbczastych 5/5.0mm. Śruby blokujące wkręcane za pomocą śrubokręta dynamometrycznego 4,0Nm. Śruby blokowane w płycie samogwintujące z gniazdami sześciokątnymi i gwiazdkowymi. Instrumentarium wyposażone w prowadnice do techniki minimalnie inwazyjnej. Długość od 2 do 12 otworów – od 44 do 224mm</t>
  </si>
  <si>
    <t>Płyty proste wąskie 5,0. Płyty wyposażone w otwory dwufunkcyjne nie wymagajace zaślepek/przejściówek, blokujaco – kompresyjne z możliwoscią zastosowania śrub blokujących lub korowych/gąbczastych ( kompresja międzyodłamowa ). Płyty wyposażone w podłużny otwór blokujaco – kompresyjny umożliwiający pionowe  pozycjonowanie płytki. Otwory owalne gwintowane z możliwoscią zastosowania alternatywnie śrub blokowanych w płytce i korowych/gąbczastych 5/5.0mm. Śruby blokujące wkręcane za pomocą śrubokręta dynamometrycznego 4,0Nm. Śruby blokowane w płycie samogwintujące z gniazdami sześciokątnymi i gwiazdkowymi. Instrumentarium wyposażone w prowadnice do techniki minimalnie inwazyjnej. Długość od 13 do 24 otworów – od 242 do 440mm</t>
  </si>
  <si>
    <t>Płyty proste szerokie . Płyty wyposażone w otwory dwufunkcyjne nie wymagajace zaślepek/przejściówek, blokujaco – kompresyjne z możliwoscią zastosowania śrub blokujących lub korowych/gąbczastych ( kompresja międzyodłamowa ). Płyty wyposażone w podłużny otwór blokujaco – kompresyjny umożliwiający pionowe  pozycjonowanie płytki. Otwory owalne gwintowane z możliwoscią zastosowania alternatywnie śrub blokowanych w płytce i korowych/gąbczastych 5/5.0mm. Śruby blokujące wkręcane za pomocą śrubokręta dynamometrycznego 4,0Nm. Śruby blokowane w płycie samogwintujące  z gniazdami sześciokątnymi i gwiazdkowymi. Instrumentarium wyposażone w prowadnice do techniki minimalnie inwazyjnej. Długosc od 6 do 12 otworów – od 116 do 229mm</t>
  </si>
  <si>
    <t>Płyty szerokie proste i wygięte. Płyty wyposażone w otwory dwufunkcyjne nie wymagajace zaślepek/przejściówek, blokujaco – kompresyjne z możliwoscią zastosowania śrub blokujących lub korowych/gąbczastych ( kompresja międzyodłamowa ). Płyty wyposażone w podłużny otwór blokujaco – kompresyjny umożliwiający pionowe  pozycjonowanie płytki. Otwory owalne gwintowane z możliwoscią zastosowania alternatywnie śrub blokowanych w płytce i korowych/gąbczastych 5/5.0mm. Śruby blokujące wkręcane za pomocą śrubokręta dynamometrycznego 4,0Nm. Śruby blokowane w płycie samogwintujące  z gniazdami sześciokątnymi i gwiazdkowymi. Instrumentarium wyposażone w prowadnice do techniki minimalnie inwazyjnej. Długosc płyt prostych od 13 do 18 otworów – od 242 do 332mm, płyt wygiętych od 12 do 18 otworów - od 229 do 336mm</t>
  </si>
  <si>
    <t>System tytanowych gwoździ elastycznych , do stabilizacji złamań trzonowych oraz przynasadowych wszystkich kości długich kończyn u dzieci oraz złamań kości kończyn górnych u dorosłych, technika wprowadzania umożliwiająca bezpieczne zaopatrywanie złamań u dzieci (bez przechodzenia przez chrząstkę wzrostową); Spłaszczony koniec gwoździa wygięty pod różnym kątem w zależnosci od średnicy gwoździa, ułatwiający wprowadzanie, zapobiegający perforacji ściany kości, oraz zapewniajacy lepsze trzymanie implantu; implanty wykonane z tytanu, z możliwością wykorzystania rezonansu magnetycznego; wszystkie implanty oznaczone kolorystycznie, widoczne oznaczenie laserowe – dla strony wprowadzenia; możliwość blokowania za pomocą zaślepki samotnącej, samogwintującej, z gniazdem na gwóźdz i gładką zewnetrzną osłoną tkanek miękkich, zaślepka wkręcana przy pomocy śrubokręta nasadowego, dwie średnice zaślepki – mała dla gwoździ o średnicy od 1,5 do 2,5mm i duża dla gwoździ o średnicy od 3 do 4mm;  zakres dostępnych rozmiarów gwoździ: średnica: 1,5mm o dł. 300mm, śr.2.0mm; 2.5mm; 3.0mm; śr 3.5mm i 4mm o dł. 440mm.;  instrumentarium musi być wyposażone w: - przycinak blokowy tnący zapewniający płaską linię cięcia z otworami w bloku tnącym dopasowanymi do danej średnicy gwoździa, instrumentarium wyposażone w narzędzie do nastawiania złamań regulowane z głównym ramieniem o dł. 33,6 cm ; dwa różne wbijaki o dł. 17 cm do zaślepek zakończone: cięciem płąskim i ukośnym w zalezności potrzeby użycia, wkład  śrubokręta  nasadowego do zaślepek o dł. 10 cm zakończony cięciem płąskim w dwóch wersjach dla zaślepek 1.5-2.5 i 3- 4mm; wbijak do gwożdzi zakończony krótkim i dłuższym ramieniem, kompatibilny z :- dodatkowym narzędziem do dokręcenia wbijaka oraz kompatybilny z prowadnicą  o dł. 22,5 cm do młotka; kleszcze ekstrakcyjne o dł. 24 cm zakończone dwoma ramieniami gdzie jedno powinno być ząbkowane a drugie wyprofilowane do trzymania gwoździa.</t>
  </si>
  <si>
    <t>Zaślepki go gwoździ tytanowych , dwie średnice – mała dla gwoździ od 1,5 do 2mm i duża dla gwoździ od 3 do 4mm</t>
  </si>
  <si>
    <t>Śruby 3,5 mm blokowane w płytce z gwintowaną główką, dł. od 10 do 60 mm, samogwintujące, stal nierdzewna</t>
  </si>
  <si>
    <t>Śruby 2,7 mm blokowane w płytce z gwintowaną główką, dł. od 6 do 60 mm, samogwintujące, stal nierdzewna</t>
  </si>
  <si>
    <t>Śruby 3,5 mm korowe, dł. od 10 do 60 mm, samogwintujące, stal nierdzewna</t>
  </si>
  <si>
    <t>Śruby LCP 5,0 mm, dł. od 14 do 90 mm, stal nierdzewna</t>
  </si>
  <si>
    <t>Śruby 4,5 mm korowe, dł. od 14 do 64 mm, stal nierdzewna</t>
  </si>
  <si>
    <t>Śruby 2,4 mm korowe, dł. od 6 do 40 mm, samogwintujące, stal nierdzewna</t>
  </si>
  <si>
    <t>Śruby 2,0 mm blokowane w płytce z gwintowaną główką, dł. od 6 do 30 mm, samogwintujące, stal nierdzewna</t>
  </si>
  <si>
    <t>Śruby 2,0 mm korowe, dł. od 6 do 38 mm, samogwintujące, stal nierdzewna</t>
  </si>
  <si>
    <t>Śruby 2,4 mm blokowane w płytce z gwintowaną główką, dł. od 6 do 30 mm, samogwintujące, stal nierdzewna</t>
  </si>
  <si>
    <t>Śruby 2,4 mm zmiennokątowe, blokowane w płytce z gwintowaną główką, dł. od 6 do 30 mm, samogwintujące, stal nierdzewna</t>
  </si>
  <si>
    <t>Gwóźdź udowy, blokowany, kaniulowany, tytanowy, anatomiczny o kształcie dopasowanym do anatomii kości u młodocianych (w fazie wzrostu).Proksymalne wygięcie pod kątem 12 stopni umożliwiające założenie z dostępu bocznego w stosunku do szczytu krętarza większego. Gwóźdź z możliwościa blokowania proksymalnego 130 ̊antegrade. Możliwość blokowania proksymalnego z użyciem dwóch śrub doszyjkowych pod kątem 120 st.z antewersją, o średnicy 5.0mm i długościach od 50mm do 125mm. Zaślepka kaniulowana w długościach od 0mm do 15mm.Śruby blokujące ośr. 4.0mm z gniazdem gwiazdkowym, kodowanie kolorami– kolor śruby ryglującej odpowiada kolorowi gwoździa oraz oznaczeniu kolorystycznemu tulei i wiertła. Średnice gwoździ 8.2, 9 i 10 mm , w długościach od 240mm do 400mm.</t>
  </si>
  <si>
    <t>Śruby ryglujące samogwintujące, tytanowe, z gniazdem gwiazdkowym korowe 4,0 mm w dł. 18-80 mm</t>
  </si>
  <si>
    <t>Zaślepki kaniulowane o przedłużeniu: 0 mm, 5 mm, 10 mm, 15 mm.</t>
  </si>
  <si>
    <t>Śruba doszyjkowa średnica 5.0mm w dł. 50-125 mm</t>
  </si>
  <si>
    <t xml:space="preserve">Gwóźdź tytanowy podudziowy kaniulowany:
-gwóźdź umożliwiający zaopatrzenie złamań w obrębie zarówno dalszej jak i bliższej nasady piszczeli (m.in. wg klasyfikacji AO: 41-A2/A3, 43-A1/A2/A3, 41-C1/C2, 43-C1/C2). Możliwość wielopłaszczyznowego blokowania proksymalnego i dystalnego. Możliwość kompresji odłamów.
Gwóźdź w rozmiarach od 255mm do 465 mm ze skokiem, co 15 mm. Średnica gwoździ: 8mm, 9mm, 10mm, 11mm, 12mm, 13mm </t>
  </si>
  <si>
    <t>Śruby ryglujące samogwintujące, tytanowe, z gniazdem gwiazdkowym – w rozmiarach:
korowe 4,0 mm w długości od 18mm do 80mm z przeskokiem, co 2 mm. (do blokowania gwoździ ø 8 i 9 mm)</t>
  </si>
  <si>
    <t xml:space="preserve">Śruby ryglujące samogwintujące, tytanowe, z gniazdem gwiazdkowym – w rozmiarach:
korowe 5,0 mm w długości od 26mm do 80mm z przeskokiem, co 2 mm i od 85 -100mm z przeskokiem, co 5mm. (do blokowania gwoździ ø 10 - 13 mm) </t>
  </si>
  <si>
    <t>Śruby ryglujące samogwintujące, tytanowe, z gniazdem gwiazdkowym – w rozmiarach:
korowo/gąbczaste 5,0 w długości od 30mm do 90mm z przeskokiem, co 5 mm. (do blokowania w obrębie nasady bliższej)</t>
  </si>
  <si>
    <t>Zaślepki kaniulowane o przedłużeniu: 0 mm, 5 mm, 10 mm, 15 mm oraz zaślepka 0 mm do blokowania śruby ryglującej gąbczastej gwoździa podudziowego.</t>
  </si>
  <si>
    <t>Gwóźdź udowy boczny, blokowany kaniulowany, tytanowy. Proksymalne ugięcie umożliwiające założenie z dostępu bocznego w stosunku do krętarza większego. Promień ugięcia gwoździa w projekcji A/P – 1,5 m. Gwóźdź z możliwością blokowania proksymalnego 120 stopni antegrade. Możliwość wielopłaszczyznowego blokowania dystalnego. Możliwość blokowania proksymalnego z użyciem dwóch śrub doszyjkowych, umożliwiających leczenie złamań podkrętarzowych. Gwoździe do prawej i lewej nogi. Gwóźdź w rozmiarach od 300mm do 480 mm ze skokiem, co 20 mm. Średnica gwoździ: od 9 mm do 16 mm, ze skokiem, co 1 mm.</t>
  </si>
  <si>
    <t xml:space="preserve">Śruby ryglujące samogwintujące, tytanowe, z gniazdem gwiazdkowym – w rozmiarach:
korowe 5,0 mm w długości od 26mm do 100mm  </t>
  </si>
  <si>
    <t xml:space="preserve">Śruby ryglujące samogwintujące, tytanowe, z gniazdem gwiazdkowym – w rozmiarach:
korowe 6,0 mm w długości od 26mm do 100mm </t>
  </si>
  <si>
    <t>Śruba biodrowa o średnicy 6,5 mm, w długościach od 60 do 130mm</t>
  </si>
  <si>
    <t>Zaślepki kaniulowane o przedłużeniu: 0 mm, 5 mm, 10 mm, 15 mm, 20 mm</t>
  </si>
  <si>
    <t>Śruby kompresyjne HCS 2.4, HCS 3.0 kaniulowane z gwintowaną główką, samotnace, samogwintujace. Gwint na główce śruby dostosowany do kosci korowej (podwójny zwój gwintu), gwint na końcówce śruby dostosowany do kości gąbczastej (duza głebokość gwintu), średnica główki z gwintem 3,5mm, średnica rdzenia 2,0mm, średnica gwintu na końcu śruby 2,4/3,0mm, jednakowy skok gwintu na główce i końcu śruby (1,25mm), konstrukcja sruby umożliwiająca wykonanie kompresji a następnie niezależne wkręcenie główki śruby do kości korowej, dostępne śruby z długim i krótkim gwintem w długościach od 10 do 40mm, średnica drutu Kirschnera – prowadzacego 1,1mm.</t>
  </si>
  <si>
    <t>Grotowkręt Schanza o śr. 5,0 mm, długość całkowita od 100 do 250 mm</t>
  </si>
  <si>
    <t>Płytka typu DCP 1.0, 1.3, 1.5 oraz LCP 1.5 kompresyjna do złamań i rekontrukcji w obrębie kości śródręcza i paliczków. Płyty wyposażone w otwory kompresyjne z możliwością zastosowania śrub korowych ( kompresja miedzyodłamowa). Płyty Systemu LCP 1.5 wyposażone w otwory gwintowane pod śruby korowe 1.5 mm oraz blokowane w płycie typu LCP 1.5 mm. Śruby korowe o  śr. 1.0, 1.3, 1.5 mm wkręcane za pomocą śrubokręta krzyżowego. Różne rodzaje płyt: płyta 1.0/1.3 DCP prosta 12 otw - 48 mm; płyta adaptacyjna DCP 1.0/1.3, 8 otw. w trzonie, 3/4 otw w głowie; płyta 1.0/1.3 typu Y DCP 11 otworów w trzonie; płyta 1.0/1.3 kratkowa DCP 6 otworów o dł. 23/36 mm; płyta 1.5 LCP adaptacyjna 6,12 otworów;płyta 1.5 LCP typu T 3,4 otwory o dł 44,5 mm; płyta 1.5 LCP typu Y 8 otworów w trzonie; płyta 1.5 LCP Kondylarna 6 otworów w trzonie; płytka 1.5 LCP kratkowa 23 mm; prosta LCP 4 otw. w dł. 23 mm i 6 otw. w dł. 36 mm</t>
  </si>
  <si>
    <t>Śruby kaniulowane tytanowe samowiercące o średnicy gwintu 2,4 mm. Długość 10 mm - 30 mm. Kaniulacja umożliwiająca wprowadzenie po drucie Kirschnera o średnicy 0,8 mm, wsteczne nacięcia na gwincie ułatwiajace usunięcie, głowa spłaszczona o zmniejszonym profilu zapewniające dobre oparcie na kości</t>
  </si>
  <si>
    <t>Śruby kaniulowane tytanowe samowiercące o średnicy gwintu 3,0 mm. Długość 8 mm - 50 mm. Kaniulacja umożliwiająca wprowadzenie po drucie Kirschnera o średnicy 1,1 mm, wsteczne nacięcia na gwincie ułatwiajace usunięcie, głowa spłaszczona o zmniejszonym profilu zapewniające dobre oparcie na kości</t>
  </si>
  <si>
    <t>Podkładki do śrub kaniulowanych 2,4 i 3,0 mm</t>
  </si>
  <si>
    <t>Śruby kaniulowane stalowe samowiercące o średnicy gwintu 4,5 mm. Długość 40 mm - 80 mm. Kaniulacja umożliwiająca wprowadzenie po drucie Kirschnera o średnicy 1,6 mm dla śrub 4,5 mm wsteczne nacięcia na gwincie ułatwiajace usunięcie, głowa spłaszczona o zmniejszonym profilu zapewniające dobre oparcie na kości</t>
  </si>
  <si>
    <t>Podkładki do śrub kaniulowanych 4,5 mm</t>
  </si>
  <si>
    <t>Śruby kaniulowane stalowe samowiercące o średnicy gwintu 6,5 mm. Długość 60 mm - 120 mm. Kaniulacja umożliwiająca wprowadzenie po drucie Kirschnera o średnicy 2,8 mm dla śrub 6,5 mm wsteczne nacięcia na gwincie ułatwiajace usunięcie, głowa spłaszczona o zmniejszonym profilu zapewniające dobre oparcie na kości</t>
  </si>
  <si>
    <t>Podkładki do śrub kaniulowanych 6,5 mm</t>
  </si>
  <si>
    <t>Śruba korowa 1,0 samogwintująca o długościach od 6 mm do 14 mm, wykonana ze stali</t>
  </si>
  <si>
    <t>Śruba korowa 1,3 samogwintująca o długościach od 6 mm do 18 mm, wykonana ze stali</t>
  </si>
  <si>
    <t>Śruba LCP 1,5 samogwintująca o długościach od 6 mm do 24 mm, gniazdo gwiazdkowe, wykonana ze stali</t>
  </si>
  <si>
    <t>Śruba korowa 1,5 samogwintująca o długościach od 6 mm do 24 mm, wykonana ze stali</t>
  </si>
  <si>
    <t>4. Możliwość indywidualnego doboru wielkości i kształtu śruby i zaślepek, utworzyć u Zamawiającego minibank implantów.</t>
  </si>
  <si>
    <t>VAT [%]</t>
  </si>
  <si>
    <t> Producent/nr katalogowy/Nazwa Handlowa</t>
  </si>
  <si>
    <t>Cena jednostkowa  netto (zł)</t>
  </si>
  <si>
    <t>cena jedn. Netto (zł)</t>
  </si>
  <si>
    <t>wartość netto (zł)</t>
  </si>
  <si>
    <t>wartość brutto (zł)</t>
  </si>
  <si>
    <t>Cena jedn. Netto (zł)</t>
  </si>
  <si>
    <t xml:space="preserve">Wartość netto (zł)
</t>
  </si>
  <si>
    <t xml:space="preserve">Wartość brutto (zł)
</t>
  </si>
  <si>
    <t>Ilość /j.m.(szt.)</t>
  </si>
  <si>
    <t xml:space="preserve">Część nr 1 - Sukcesywna dostawa klipsów tytanowych, polimerowych i komory kolekcyjnej. </t>
  </si>
  <si>
    <t>Część nr 2 - Drobny sprzęt ortopedyczny</t>
  </si>
  <si>
    <t>Część nr 3:  Implanty do rekonstrukcji ACL</t>
  </si>
  <si>
    <t xml:space="preserve">Część nr 4 - Implanty do rekonstrukcji i szycia łąkotki metoda all-inside </t>
  </si>
  <si>
    <t>Część nr 5 - Dostawa akcesoriów do zastosowania w urazach tkanek miękkich</t>
  </si>
  <si>
    <t>Część nr 6 - Druty Kirschnera</t>
  </si>
  <si>
    <t>Część nr 7 : Zestaw do rekonstrukcji ACL</t>
  </si>
  <si>
    <t xml:space="preserve">Cześć nr 8 - Sprzęt ortopedyczny </t>
  </si>
  <si>
    <t>Część nr 9 - Rekonstrukcja więzadła krzyżowego przedniego (ACL), naprawa uszkodzeń łąkotki</t>
  </si>
  <si>
    <t xml:space="preserve">Część nr 10  - Implanty ortopedyczne </t>
  </si>
  <si>
    <t>załącznik nr 2 do SWZ- formularz cenowy, załącznik nr 1 do umowy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</si>
</sst>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4" formatCode="_-* #,##0.00\ &quot;zł&quot;_-;\-* #,##0.00\ &quot;zł&quot;_-;_-* &quot;-&quot;??\ &quot;zł&quot;_-;_-@_-"/>
    <numFmt numFmtId="164" formatCode="#&quot; &quot;\,000"/>
    <numFmt numFmtId="165" formatCode="#,000"/>
    <numFmt numFmtId="166" formatCode="&quot; &quot;#,##0.00&quot; &quot;[$zł-415]&quot; &quot;;&quot;-&quot;#,##0.00&quot; &quot;[$zł-415]&quot; &quot;;&quot; -&quot;00&quot; &quot;[$zł-415]&quot; &quot;;&quot; &quot;@&quot; &quot;"/>
    <numFmt numFmtId="167" formatCode="#,##0.00\ &quot;zł&quot;"/>
    <numFmt numFmtId="168" formatCode="#,##0.00&quot; &quot;[$zł-415]"/>
    <numFmt numFmtId="169" formatCode="[$-415]General"/>
    <numFmt numFmtId="170" formatCode="&quot; &quot;#,##0.00&quot; &quot;[$zł-415]&quot; &quot;;&quot;-&quot;#,##0.00&quot; &quot;[$zł-415]&quot; &quot;;&quot; -&quot;#&quot; &quot;[$zł-415]&quot; &quot;;@&quot; &quot;"/>
    <numFmt numFmtId="171" formatCode="[$-415]0%"/>
    <numFmt numFmtId="172" formatCode="#,##0.00&quot; &quot;[$zł-415];[Red]&quot;-&quot;#,##0.00&quot; &quot;[$zł-415]"/>
    <numFmt numFmtId="173" formatCode="&quot; &quot;#,##0.00&quot; &quot;[$zł-415]&quot; &quot;;&quot;-&quot;#,##0.00&quot; &quot;[$zł-415]&quot; &quot;;&quot; -&quot;#&quot; &quot;[$zł-415]&quot; &quot;;&quot; &quot;@&quot; &quot;"/>
    <numFmt numFmtId="174" formatCode="&quot; &quot;#,##0.00&quot; zł &quot;;&quot;-&quot;#,##0.00&quot; zł &quot;;&quot; -&quot;#&quot; zł &quot;;&quot; &quot;@&quot; &quot;"/>
    <numFmt numFmtId="175" formatCode="_-* #,##0.00\ [$zł-415]_-;\-* #,##0.00\ [$zł-415]_-;_-* &quot;-&quot;??\ [$zł-415]_-;_-@_-"/>
    <numFmt numFmtId="176" formatCode="[$-415]0"/>
    <numFmt numFmtId="177" formatCode="#,##0.00&quot; zł&quot;"/>
  </numFmts>
  <fonts count="32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Arial1"/>
      <charset val="238"/>
    </font>
    <font>
      <b/>
      <sz val="10"/>
      <color rgb="FF000000"/>
      <name val="Arial1"/>
      <charset val="238"/>
    </font>
    <font>
      <sz val="10"/>
      <color theme="1"/>
      <name val="Calibri"/>
      <family val="2"/>
      <charset val="238"/>
      <scheme val="minor"/>
    </font>
    <font>
      <sz val="10"/>
      <color rgb="FF000000"/>
      <name val="Arial1"/>
      <charset val="238"/>
    </font>
    <font>
      <i/>
      <sz val="10"/>
      <color rgb="FF000000"/>
      <name val="Arial"/>
      <family val="2"/>
      <charset val="238"/>
    </font>
    <font>
      <b/>
      <sz val="11"/>
      <color theme="1"/>
      <name val="Arial"/>
      <family val="2"/>
      <charset val="238"/>
    </font>
    <font>
      <b/>
      <sz val="11"/>
      <color rgb="FF000000"/>
      <name val="Arial"/>
      <family val="2"/>
      <charset val="238"/>
    </font>
    <font>
      <sz val="9"/>
      <color rgb="FF000000"/>
      <name val="Arial"/>
      <family val="2"/>
      <charset val="238"/>
    </font>
    <font>
      <b/>
      <u/>
      <sz val="9"/>
      <color rgb="FF000000"/>
      <name val="Arial"/>
      <family val="2"/>
      <charset val="238"/>
    </font>
    <font>
      <sz val="10"/>
      <color rgb="FF000000"/>
      <name val="Arial"/>
      <family val="2"/>
    </font>
    <font>
      <i/>
      <sz val="10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i/>
      <sz val="8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rgb="FFBFBFBF"/>
      </patternFill>
    </fill>
    <fill>
      <patternFill patternType="solid">
        <fgColor theme="0"/>
        <bgColor rgb="FFB4C6E7"/>
      </patternFill>
    </fill>
    <fill>
      <patternFill patternType="solid">
        <fgColor theme="0"/>
        <bgColor rgb="FFB4C7E7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9E1F2"/>
      </patternFill>
    </fill>
  </fills>
  <borders count="2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9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169" fontId="10" fillId="0" borderId="0" applyBorder="0" applyProtection="0"/>
    <xf numFmtId="169" fontId="14" fillId="0" borderId="0" applyBorder="0" applyProtection="0">
      <alignment vertical="top"/>
    </xf>
    <xf numFmtId="171" fontId="10" fillId="0" borderId="0" applyBorder="0" applyProtection="0"/>
    <xf numFmtId="174" fontId="10" fillId="0" borderId="0" applyBorder="0" applyProtection="0"/>
    <xf numFmtId="169" fontId="27" fillId="0" borderId="0" applyFont="0" applyBorder="0" applyProtection="0"/>
    <xf numFmtId="169" fontId="27" fillId="0" borderId="0" applyFont="0" applyBorder="0" applyProtection="0"/>
  </cellStyleXfs>
  <cellXfs count="284">
    <xf numFmtId="0" fontId="0" fillId="0" borderId="0" xfId="0"/>
    <xf numFmtId="0" fontId="3" fillId="0" borderId="0" xfId="0" applyFont="1"/>
    <xf numFmtId="0" fontId="5" fillId="0" borderId="0" xfId="0" applyFont="1" applyAlignment="1">
      <alignment wrapText="1"/>
    </xf>
    <xf numFmtId="0" fontId="4" fillId="0" borderId="0" xfId="2" applyFont="1" applyAlignment="1">
      <alignment wrapText="1"/>
    </xf>
    <xf numFmtId="0" fontId="4" fillId="0" borderId="0" xfId="2" applyFont="1" applyAlignment="1"/>
    <xf numFmtId="0" fontId="5" fillId="0" borderId="0" xfId="2" applyFont="1" applyAlignment="1"/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164" fontId="4" fillId="2" borderId="2" xfId="2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2" applyFont="1" applyBorder="1" applyAlignment="1">
      <alignment horizontal="center" vertical="center"/>
    </xf>
    <xf numFmtId="0" fontId="5" fillId="0" borderId="1" xfId="2" applyFont="1" applyBorder="1" applyAlignment="1">
      <alignment horizontal="left" vertical="center" wrapText="1"/>
    </xf>
    <xf numFmtId="0" fontId="4" fillId="0" borderId="1" xfId="2" applyFont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 wrapText="1"/>
    </xf>
    <xf numFmtId="166" fontId="4" fillId="0" borderId="1" xfId="2" applyNumberFormat="1" applyFont="1" applyBorder="1" applyAlignment="1">
      <alignment horizontal="center" vertical="center" wrapText="1"/>
    </xf>
    <xf numFmtId="9" fontId="4" fillId="0" borderId="1" xfId="2" applyNumberFormat="1" applyFont="1" applyBorder="1" applyAlignment="1">
      <alignment horizontal="center" vertical="center" wrapText="1"/>
    </xf>
    <xf numFmtId="166" fontId="4" fillId="0" borderId="2" xfId="2" applyNumberFormat="1" applyFont="1" applyBorder="1" applyAlignment="1">
      <alignment horizontal="center" vertical="center"/>
    </xf>
    <xf numFmtId="0" fontId="3" fillId="0" borderId="3" xfId="0" applyFont="1" applyBorder="1"/>
    <xf numFmtId="0" fontId="5" fillId="0" borderId="1" xfId="2" applyFont="1" applyBorder="1" applyAlignment="1">
      <alignment horizontal="center" vertical="center" wrapText="1"/>
    </xf>
    <xf numFmtId="166" fontId="5" fillId="0" borderId="1" xfId="2" applyNumberFormat="1" applyFont="1" applyBorder="1" applyAlignment="1">
      <alignment horizontal="center" vertical="center" wrapText="1"/>
    </xf>
    <xf numFmtId="9" fontId="5" fillId="0" borderId="1" xfId="2" applyNumberFormat="1" applyFont="1" applyBorder="1" applyAlignment="1">
      <alignment horizontal="center" vertical="center" wrapText="1"/>
    </xf>
    <xf numFmtId="49" fontId="4" fillId="0" borderId="1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left" vertical="top" wrapText="1"/>
    </xf>
    <xf numFmtId="166" fontId="4" fillId="0" borderId="1" xfId="2" applyNumberFormat="1" applyFont="1" applyBorder="1" applyAlignment="1">
      <alignment horizontal="center" vertical="center"/>
    </xf>
    <xf numFmtId="9" fontId="4" fillId="0" borderId="1" xfId="2" applyNumberFormat="1" applyFont="1" applyBorder="1" applyAlignment="1">
      <alignment horizontal="center" vertical="center"/>
    </xf>
    <xf numFmtId="167" fontId="5" fillId="0" borderId="1" xfId="2" applyNumberFormat="1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center"/>
    </xf>
    <xf numFmtId="0" fontId="7" fillId="0" borderId="1" xfId="2" applyFont="1" applyBorder="1" applyAlignment="1">
      <alignment horizontal="left" vertical="top" wrapText="1"/>
    </xf>
    <xf numFmtId="166" fontId="5" fillId="0" borderId="1" xfId="2" applyNumberFormat="1" applyFont="1" applyBorder="1" applyAlignment="1">
      <alignment horizontal="center" vertical="center"/>
    </xf>
    <xf numFmtId="166" fontId="4" fillId="0" borderId="1" xfId="2" applyNumberFormat="1" applyFont="1" applyBorder="1" applyAlignment="1">
      <alignment horizontal="center"/>
    </xf>
    <xf numFmtId="9" fontId="4" fillId="0" borderId="1" xfId="2" applyNumberFormat="1" applyFont="1" applyBorder="1" applyAlignment="1">
      <alignment horizontal="center"/>
    </xf>
    <xf numFmtId="0" fontId="5" fillId="0" borderId="0" xfId="2" applyFont="1" applyAlignment="1">
      <alignment horizontal="left"/>
    </xf>
    <xf numFmtId="0" fontId="3" fillId="0" borderId="0" xfId="2" applyFont="1" applyAlignment="1"/>
    <xf numFmtId="166" fontId="3" fillId="0" borderId="0" xfId="2" applyNumberFormat="1" applyFont="1" applyAlignment="1"/>
    <xf numFmtId="0" fontId="3" fillId="0" borderId="0" xfId="2" applyFont="1" applyAlignment="1">
      <alignment vertical="center"/>
    </xf>
    <xf numFmtId="168" fontId="3" fillId="0" borderId="0" xfId="2" applyNumberFormat="1" applyFont="1" applyAlignment="1">
      <alignment horizontal="center"/>
    </xf>
    <xf numFmtId="0" fontId="8" fillId="0" borderId="0" xfId="2" applyFont="1" applyAlignment="1"/>
    <xf numFmtId="0" fontId="9" fillId="0" borderId="0" xfId="2" applyFont="1" applyAlignment="1"/>
    <xf numFmtId="169" fontId="0" fillId="0" borderId="0" xfId="3" applyFont="1"/>
    <xf numFmtId="169" fontId="11" fillId="0" borderId="0" xfId="3" applyFont="1"/>
    <xf numFmtId="169" fontId="12" fillId="0" borderId="0" xfId="3" applyFont="1"/>
    <xf numFmtId="169" fontId="13" fillId="0" borderId="0" xfId="3" applyFont="1"/>
    <xf numFmtId="169" fontId="12" fillId="3" borderId="1" xfId="3" applyFont="1" applyFill="1" applyBorder="1" applyAlignment="1">
      <alignment horizontal="center" vertical="center"/>
    </xf>
    <xf numFmtId="169" fontId="12" fillId="3" borderId="1" xfId="3" applyFont="1" applyFill="1" applyBorder="1" applyAlignment="1">
      <alignment horizontal="center" vertical="center" wrapText="1"/>
    </xf>
    <xf numFmtId="169" fontId="4" fillId="4" borderId="1" xfId="3" applyFont="1" applyFill="1" applyBorder="1" applyAlignment="1">
      <alignment horizontal="center" vertical="center" wrapText="1"/>
    </xf>
    <xf numFmtId="169" fontId="14" fillId="0" borderId="4" xfId="3" applyFont="1" applyBorder="1" applyAlignment="1">
      <alignment horizontal="center" vertical="center"/>
    </xf>
    <xf numFmtId="169" fontId="5" fillId="0" borderId="4" xfId="4" applyFont="1" applyBorder="1" applyAlignment="1">
      <alignment horizontal="left" vertical="top" wrapText="1"/>
    </xf>
    <xf numFmtId="170" fontId="14" fillId="0" borderId="4" xfId="3" applyNumberFormat="1" applyFont="1" applyBorder="1" applyAlignment="1">
      <alignment horizontal="center" vertical="center"/>
    </xf>
    <xf numFmtId="167" fontId="14" fillId="0" borderId="4" xfId="3" applyNumberFormat="1" applyFont="1" applyBorder="1" applyAlignment="1">
      <alignment horizontal="center" vertical="center" wrapText="1"/>
    </xf>
    <xf numFmtId="49" fontId="15" fillId="5" borderId="1" xfId="3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center"/>
    </xf>
    <xf numFmtId="172" fontId="16" fillId="0" borderId="1" xfId="0" applyNumberFormat="1" applyFont="1" applyBorder="1" applyAlignment="1">
      <alignment horizontal="center"/>
    </xf>
    <xf numFmtId="0" fontId="17" fillId="0" borderId="1" xfId="0" applyFont="1" applyBorder="1" applyAlignment="1">
      <alignment horizontal="center"/>
    </xf>
    <xf numFmtId="169" fontId="17" fillId="0" borderId="1" xfId="3" applyFont="1" applyBorder="1" applyAlignment="1">
      <alignment horizontal="center" vertical="center" wrapText="1"/>
    </xf>
    <xf numFmtId="9" fontId="14" fillId="0" borderId="4" xfId="5" applyNumberFormat="1" applyFont="1" applyBorder="1" applyAlignment="1">
      <alignment horizontal="center" vertical="center"/>
    </xf>
    <xf numFmtId="169" fontId="4" fillId="0" borderId="6" xfId="3" applyFont="1" applyBorder="1" applyAlignment="1">
      <alignment horizontal="left" vertical="top"/>
    </xf>
    <xf numFmtId="169" fontId="4" fillId="4" borderId="1" xfId="3" applyFont="1" applyFill="1" applyBorder="1" applyAlignment="1">
      <alignment horizontal="center" vertical="center"/>
    </xf>
    <xf numFmtId="169" fontId="5" fillId="0" borderId="1" xfId="3" applyFont="1" applyBorder="1" applyAlignment="1">
      <alignment horizontal="center" vertical="center"/>
    </xf>
    <xf numFmtId="169" fontId="5" fillId="0" borderId="1" xfId="3" applyFont="1" applyBorder="1" applyAlignment="1">
      <alignment horizontal="left" vertical="top" wrapText="1"/>
    </xf>
    <xf numFmtId="173" fontId="5" fillId="0" borderId="1" xfId="3" applyNumberFormat="1" applyFont="1" applyBorder="1" applyAlignment="1">
      <alignment horizontal="center" vertical="center"/>
    </xf>
    <xf numFmtId="167" fontId="5" fillId="0" borderId="1" xfId="6" applyNumberFormat="1" applyFont="1" applyBorder="1" applyAlignment="1">
      <alignment horizontal="right" vertical="center"/>
    </xf>
    <xf numFmtId="9" fontId="5" fillId="0" borderId="1" xfId="3" applyNumberFormat="1" applyFont="1" applyBorder="1" applyAlignment="1">
      <alignment horizontal="center" vertical="center"/>
    </xf>
    <xf numFmtId="169" fontId="20" fillId="0" borderId="1" xfId="3" applyFont="1" applyBorder="1" applyAlignment="1">
      <alignment vertical="top" wrapText="1"/>
    </xf>
    <xf numFmtId="169" fontId="5" fillId="0" borderId="1" xfId="3" applyFont="1" applyBorder="1" applyAlignment="1">
      <alignment wrapText="1"/>
    </xf>
    <xf numFmtId="167" fontId="5" fillId="0" borderId="1" xfId="3" applyNumberFormat="1" applyFont="1" applyBorder="1" applyAlignment="1">
      <alignment horizontal="center" vertical="center"/>
    </xf>
    <xf numFmtId="169" fontId="20" fillId="0" borderId="1" xfId="3" applyFont="1" applyBorder="1" applyAlignment="1">
      <alignment wrapText="1"/>
    </xf>
    <xf numFmtId="169" fontId="4" fillId="0" borderId="1" xfId="3" applyFont="1" applyBorder="1" applyAlignment="1">
      <alignment horizontal="center" vertical="center"/>
    </xf>
    <xf numFmtId="167" fontId="4" fillId="0" borderId="1" xfId="3" applyNumberFormat="1" applyFont="1" applyBorder="1" applyAlignment="1">
      <alignment horizontal="center" vertical="center"/>
    </xf>
    <xf numFmtId="169" fontId="4" fillId="0" borderId="1" xfId="3" applyFont="1" applyBorder="1" applyAlignment="1">
      <alignment horizontal="center" vertical="center" wrapText="1"/>
    </xf>
    <xf numFmtId="169" fontId="5" fillId="0" borderId="0" xfId="3" applyFont="1"/>
    <xf numFmtId="169" fontId="5" fillId="0" borderId="0" xfId="3" applyFont="1" applyAlignment="1">
      <alignment wrapText="1"/>
    </xf>
    <xf numFmtId="169" fontId="15" fillId="0" borderId="0" xfId="3" applyFont="1" applyAlignment="1">
      <alignment horizontal="left" vertical="center"/>
    </xf>
    <xf numFmtId="169" fontId="15" fillId="0" borderId="0" xfId="3" applyFont="1" applyAlignment="1">
      <alignment horizontal="left" vertical="center" wrapText="1"/>
    </xf>
    <xf numFmtId="169" fontId="5" fillId="0" borderId="0" xfId="3" applyFont="1" applyAlignment="1">
      <alignment vertical="center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 wrapText="1"/>
    </xf>
    <xf numFmtId="175" fontId="5" fillId="0" borderId="3" xfId="0" applyNumberFormat="1" applyFont="1" applyBorder="1" applyAlignment="1">
      <alignment horizontal="center" vertical="center" wrapText="1"/>
    </xf>
    <xf numFmtId="167" fontId="5" fillId="0" borderId="3" xfId="0" applyNumberFormat="1" applyFont="1" applyBorder="1" applyAlignment="1">
      <alignment horizontal="center" vertical="center" wrapText="1"/>
    </xf>
    <xf numFmtId="9" fontId="5" fillId="0" borderId="3" xfId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22" fillId="0" borderId="3" xfId="0" applyFont="1" applyBorder="1" applyAlignment="1">
      <alignment horizontal="center" vertical="center" wrapText="1"/>
    </xf>
    <xf numFmtId="0" fontId="4" fillId="6" borderId="3" xfId="0" applyFont="1" applyFill="1" applyBorder="1" applyAlignment="1">
      <alignment horizontal="center" vertical="center" wrapText="1"/>
    </xf>
    <xf numFmtId="167" fontId="0" fillId="0" borderId="0" xfId="0" applyNumberFormat="1"/>
    <xf numFmtId="0" fontId="6" fillId="0" borderId="0" xfId="0" applyFont="1"/>
    <xf numFmtId="0" fontId="13" fillId="0" borderId="0" xfId="0" applyFont="1"/>
    <xf numFmtId="0" fontId="24" fillId="0" borderId="3" xfId="0" applyFont="1" applyBorder="1" applyAlignment="1">
      <alignment horizontal="center" vertical="center"/>
    </xf>
    <xf numFmtId="0" fontId="24" fillId="0" borderId="3" xfId="0" applyFont="1" applyBorder="1" applyAlignment="1">
      <alignment horizontal="center" vertical="center" wrapText="1"/>
    </xf>
    <xf numFmtId="3" fontId="24" fillId="0" borderId="3" xfId="0" applyNumberFormat="1" applyFont="1" applyBorder="1" applyAlignment="1">
      <alignment horizontal="center" vertical="center"/>
    </xf>
    <xf numFmtId="2" fontId="24" fillId="0" borderId="3" xfId="0" applyNumberFormat="1" applyFont="1" applyBorder="1" applyAlignment="1">
      <alignment horizontal="center" vertical="center" wrapText="1"/>
    </xf>
    <xf numFmtId="4" fontId="24" fillId="0" borderId="3" xfId="0" applyNumberFormat="1" applyFont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3" fontId="7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 vertical="center"/>
    </xf>
    <xf numFmtId="44" fontId="7" fillId="0" borderId="3" xfId="0" applyNumberFormat="1" applyFont="1" applyBorder="1" applyAlignment="1">
      <alignment horizontal="right" vertical="center"/>
    </xf>
    <xf numFmtId="167" fontId="7" fillId="0" borderId="3" xfId="0" applyNumberFormat="1" applyFont="1" applyBorder="1" applyAlignment="1">
      <alignment vertical="center"/>
    </xf>
    <xf numFmtId="9" fontId="7" fillId="0" borderId="3" xfId="1" applyFont="1" applyBorder="1" applyAlignment="1">
      <alignment horizontal="right" vertical="center" indent="1"/>
    </xf>
    <xf numFmtId="167" fontId="7" fillId="0" borderId="3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top" wrapText="1"/>
    </xf>
    <xf numFmtId="3" fontId="7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/>
    </xf>
    <xf numFmtId="44" fontId="7" fillId="0" borderId="9" xfId="0" applyNumberFormat="1" applyFont="1" applyBorder="1" applyAlignment="1">
      <alignment horizontal="right" vertical="center"/>
    </xf>
    <xf numFmtId="0" fontId="7" fillId="0" borderId="9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top" wrapText="1"/>
    </xf>
    <xf numFmtId="2" fontId="24" fillId="0" borderId="11" xfId="0" applyNumberFormat="1" applyFont="1" applyBorder="1" applyAlignment="1">
      <alignment horizontal="center" vertical="center"/>
    </xf>
    <xf numFmtId="167" fontId="24" fillId="0" borderId="3" xfId="0" applyNumberFormat="1" applyFont="1" applyBorder="1" applyAlignment="1">
      <alignment horizontal="center" vertical="center"/>
    </xf>
    <xf numFmtId="1" fontId="24" fillId="0" borderId="11" xfId="0" applyNumberFormat="1" applyFont="1" applyBorder="1" applyAlignment="1">
      <alignment horizontal="center" vertical="center"/>
    </xf>
    <xf numFmtId="167" fontId="24" fillId="0" borderId="11" xfId="0" applyNumberFormat="1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169" fontId="24" fillId="0" borderId="3" xfId="4" applyFont="1" applyBorder="1" applyAlignment="1">
      <alignment horizontal="center" vertical="center"/>
    </xf>
    <xf numFmtId="169" fontId="24" fillId="0" borderId="3" xfId="4" applyFont="1" applyBorder="1" applyAlignment="1">
      <alignment horizontal="center" vertical="center" wrapText="1"/>
    </xf>
    <xf numFmtId="3" fontId="24" fillId="0" borderId="3" xfId="4" applyNumberFormat="1" applyFont="1" applyBorder="1" applyAlignment="1">
      <alignment horizontal="center" vertical="center"/>
    </xf>
    <xf numFmtId="2" fontId="24" fillId="0" borderId="3" xfId="4" applyNumberFormat="1" applyFont="1" applyBorder="1" applyAlignment="1">
      <alignment horizontal="center" vertical="center" wrapText="1"/>
    </xf>
    <xf numFmtId="4" fontId="24" fillId="0" borderId="3" xfId="4" applyNumberFormat="1" applyFont="1" applyBorder="1" applyAlignment="1">
      <alignment horizontal="center" vertical="center" wrapText="1"/>
    </xf>
    <xf numFmtId="1" fontId="24" fillId="0" borderId="3" xfId="4" applyNumberFormat="1" applyFont="1" applyBorder="1" applyAlignment="1">
      <alignment horizontal="center" vertical="center" wrapText="1"/>
    </xf>
    <xf numFmtId="175" fontId="24" fillId="0" borderId="3" xfId="4" applyNumberFormat="1" applyFont="1" applyBorder="1" applyAlignment="1">
      <alignment horizontal="center" vertical="center" wrapText="1"/>
    </xf>
    <xf numFmtId="9" fontId="24" fillId="0" borderId="3" xfId="1" applyFont="1" applyFill="1" applyBorder="1" applyAlignment="1" applyProtection="1">
      <alignment horizontal="center" vertical="center" wrapText="1"/>
    </xf>
    <xf numFmtId="3" fontId="14" fillId="0" borderId="3" xfId="4" applyNumberFormat="1" applyBorder="1" applyAlignment="1">
      <alignment horizontal="center" vertical="center"/>
    </xf>
    <xf numFmtId="169" fontId="14" fillId="0" borderId="3" xfId="4" applyBorder="1" applyAlignment="1">
      <alignment horizontal="center" vertical="center"/>
    </xf>
    <xf numFmtId="175" fontId="14" fillId="0" borderId="3" xfId="4" applyNumberFormat="1" applyBorder="1" applyAlignment="1">
      <alignment horizontal="center" vertical="center" wrapText="1"/>
    </xf>
    <xf numFmtId="167" fontId="14" fillId="0" borderId="3" xfId="4" applyNumberFormat="1" applyBorder="1" applyAlignment="1">
      <alignment horizontal="center" vertical="center" wrapText="1"/>
    </xf>
    <xf numFmtId="9" fontId="7" fillId="0" borderId="3" xfId="1" applyFont="1" applyFill="1" applyBorder="1" applyAlignment="1" applyProtection="1">
      <alignment horizontal="center" vertical="center" wrapText="1"/>
    </xf>
    <xf numFmtId="0" fontId="25" fillId="0" borderId="3" xfId="0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 wrapText="1"/>
    </xf>
    <xf numFmtId="3" fontId="26" fillId="0" borderId="3" xfId="0" applyNumberFormat="1" applyFont="1" applyBorder="1" applyAlignment="1">
      <alignment horizontal="center" vertical="center"/>
    </xf>
    <xf numFmtId="0" fontId="26" fillId="0" borderId="3" xfId="0" applyFont="1" applyBorder="1" applyAlignment="1">
      <alignment horizontal="center" vertical="center"/>
    </xf>
    <xf numFmtId="175" fontId="26" fillId="0" borderId="3" xfId="0" applyNumberFormat="1" applyFont="1" applyBorder="1" applyAlignment="1">
      <alignment horizontal="center" vertical="center"/>
    </xf>
    <xf numFmtId="167" fontId="26" fillId="0" borderId="3" xfId="0" applyNumberFormat="1" applyFont="1" applyBorder="1" applyAlignment="1">
      <alignment horizontal="center" vertical="center"/>
    </xf>
    <xf numFmtId="9" fontId="26" fillId="0" borderId="3" xfId="1" applyFont="1" applyFill="1" applyBorder="1" applyAlignment="1" applyProtection="1">
      <alignment horizontal="center" vertical="center"/>
    </xf>
    <xf numFmtId="169" fontId="0" fillId="0" borderId="0" xfId="7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71" fontId="5" fillId="0" borderId="1" xfId="5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173" fontId="5" fillId="0" borderId="1" xfId="7" applyNumberFormat="1" applyFont="1" applyBorder="1" applyAlignment="1">
      <alignment horizontal="center" vertical="center" wrapText="1"/>
    </xf>
    <xf numFmtId="169" fontId="5" fillId="0" borderId="1" xfId="7" applyFont="1" applyBorder="1" applyAlignment="1">
      <alignment horizontal="center" vertical="center" wrapText="1"/>
    </xf>
    <xf numFmtId="169" fontId="5" fillId="0" borderId="1" xfId="8" applyFont="1" applyBorder="1" applyAlignment="1">
      <alignment wrapText="1"/>
    </xf>
    <xf numFmtId="0" fontId="0" fillId="0" borderId="1" xfId="0" applyBorder="1" applyAlignment="1">
      <alignment horizontal="center" vertical="center"/>
    </xf>
    <xf numFmtId="169" fontId="5" fillId="0" borderId="1" xfId="8" applyFont="1" applyBorder="1" applyAlignment="1">
      <alignment horizontal="left" wrapText="1"/>
    </xf>
    <xf numFmtId="169" fontId="5" fillId="0" borderId="1" xfId="7" applyFont="1" applyBorder="1" applyAlignment="1">
      <alignment horizontal="center"/>
    </xf>
    <xf numFmtId="169" fontId="5" fillId="0" borderId="4" xfId="7" applyFont="1" applyBorder="1" applyAlignment="1">
      <alignment horizontal="center"/>
    </xf>
    <xf numFmtId="169" fontId="5" fillId="0" borderId="4" xfId="8" applyFont="1" applyBorder="1" applyAlignment="1">
      <alignment horizontal="left" wrapText="1"/>
    </xf>
    <xf numFmtId="0" fontId="5" fillId="0" borderId="4" xfId="0" applyFont="1" applyBorder="1" applyAlignment="1">
      <alignment horizontal="center" vertical="center" wrapText="1"/>
    </xf>
    <xf numFmtId="173" fontId="5" fillId="0" borderId="4" xfId="7" applyNumberFormat="1" applyFont="1" applyBorder="1" applyAlignment="1">
      <alignment horizontal="center" vertical="center" wrapText="1"/>
    </xf>
    <xf numFmtId="171" fontId="5" fillId="0" borderId="4" xfId="5" applyFont="1" applyBorder="1" applyAlignment="1">
      <alignment horizontal="center" vertical="center" wrapText="1"/>
    </xf>
    <xf numFmtId="169" fontId="5" fillId="0" borderId="4" xfId="7" applyFont="1" applyBorder="1" applyAlignment="1">
      <alignment horizontal="center" vertical="center" wrapText="1"/>
    </xf>
    <xf numFmtId="169" fontId="4" fillId="0" borderId="1" xfId="7" applyFont="1" applyBorder="1" applyAlignment="1">
      <alignment horizontal="center" vertical="center"/>
    </xf>
    <xf numFmtId="169" fontId="4" fillId="0" borderId="1" xfId="8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73" fontId="4" fillId="0" borderId="1" xfId="7" applyNumberFormat="1" applyFont="1" applyBorder="1" applyAlignment="1">
      <alignment horizontal="center" vertical="center" wrapText="1"/>
    </xf>
    <xf numFmtId="171" fontId="4" fillId="0" borderId="1" xfId="5" applyFont="1" applyBorder="1" applyAlignment="1">
      <alignment horizontal="center" vertical="center" wrapText="1"/>
    </xf>
    <xf numFmtId="169" fontId="4" fillId="0" borderId="1" xfId="7" applyFont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28" fillId="3" borderId="4" xfId="0" applyFont="1" applyFill="1" applyBorder="1" applyAlignment="1">
      <alignment horizontal="center" vertical="center" wrapText="1"/>
    </xf>
    <xf numFmtId="0" fontId="28" fillId="3" borderId="17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/>
    </xf>
    <xf numFmtId="0" fontId="29" fillId="0" borderId="0" xfId="0" applyFont="1"/>
    <xf numFmtId="0" fontId="16" fillId="0" borderId="0" xfId="0" applyFont="1"/>
    <xf numFmtId="169" fontId="5" fillId="0" borderId="1" xfId="7" applyFont="1" applyBorder="1" applyAlignment="1">
      <alignment vertical="center" wrapText="1"/>
    </xf>
    <xf numFmtId="172" fontId="5" fillId="0" borderId="1" xfId="7" applyNumberFormat="1" applyFont="1" applyBorder="1" applyAlignment="1">
      <alignment horizontal="center" vertical="center"/>
    </xf>
    <xf numFmtId="177" fontId="5" fillId="0" borderId="1" xfId="7" applyNumberFormat="1" applyFont="1" applyBorder="1" applyAlignment="1">
      <alignment horizontal="center" vertical="center" wrapText="1"/>
    </xf>
    <xf numFmtId="171" fontId="5" fillId="0" borderId="1" xfId="7" applyNumberFormat="1" applyFont="1" applyBorder="1" applyAlignment="1">
      <alignment horizontal="center" vertical="center" wrapText="1"/>
    </xf>
    <xf numFmtId="177" fontId="5" fillId="0" borderId="2" xfId="7" applyNumberFormat="1" applyFont="1" applyBorder="1" applyAlignment="1">
      <alignment horizontal="center" vertical="center" wrapText="1"/>
    </xf>
    <xf numFmtId="169" fontId="5" fillId="0" borderId="4" xfId="7" applyFont="1" applyBorder="1" applyAlignment="1">
      <alignment horizontal="left" vertical="center" wrapText="1"/>
    </xf>
    <xf numFmtId="172" fontId="5" fillId="0" borderId="4" xfId="7" applyNumberFormat="1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/>
    </xf>
    <xf numFmtId="172" fontId="4" fillId="5" borderId="1" xfId="0" applyNumberFormat="1" applyFont="1" applyFill="1" applyBorder="1" applyAlignment="1">
      <alignment horizontal="center"/>
    </xf>
    <xf numFmtId="168" fontId="4" fillId="5" borderId="1" xfId="0" applyNumberFormat="1" applyFont="1" applyFill="1" applyBorder="1" applyAlignment="1">
      <alignment horizontal="center"/>
    </xf>
    <xf numFmtId="168" fontId="4" fillId="5" borderId="2" xfId="7" applyNumberFormat="1" applyFont="1" applyFill="1" applyBorder="1" applyAlignment="1">
      <alignment horizontal="center" vertical="center" wrapText="1"/>
    </xf>
    <xf numFmtId="168" fontId="4" fillId="5" borderId="1" xfId="7" applyNumberFormat="1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44" fontId="6" fillId="0" borderId="3" xfId="0" applyNumberFormat="1" applyFont="1" applyBorder="1" applyAlignment="1">
      <alignment horizontal="center" vertical="center" wrapText="1"/>
    </xf>
    <xf numFmtId="44" fontId="3" fillId="0" borderId="3" xfId="0" applyNumberFormat="1" applyFont="1" applyBorder="1"/>
    <xf numFmtId="44" fontId="3" fillId="0" borderId="3" xfId="0" applyNumberFormat="1" applyFont="1" applyBorder="1" applyAlignment="1">
      <alignment horizontal="center" vertical="center"/>
    </xf>
    <xf numFmtId="9" fontId="3" fillId="0" borderId="3" xfId="1" applyFont="1" applyBorder="1" applyAlignment="1">
      <alignment horizontal="center" vertical="center"/>
    </xf>
    <xf numFmtId="169" fontId="17" fillId="0" borderId="0" xfId="3" applyFont="1"/>
    <xf numFmtId="169" fontId="10" fillId="0" borderId="0" xfId="3"/>
    <xf numFmtId="173" fontId="5" fillId="0" borderId="1" xfId="3" applyNumberFormat="1" applyFont="1" applyBorder="1" applyAlignment="1">
      <alignment horizontal="center" vertical="center" wrapText="1"/>
    </xf>
    <xf numFmtId="171" fontId="5" fillId="0" borderId="1" xfId="5" applyFont="1" applyBorder="1" applyAlignment="1">
      <alignment horizontal="center" vertical="center"/>
    </xf>
    <xf numFmtId="173" fontId="5" fillId="0" borderId="4" xfId="3" applyNumberFormat="1" applyFont="1" applyBorder="1" applyAlignment="1">
      <alignment horizontal="center" vertical="center"/>
    </xf>
    <xf numFmtId="173" fontId="5" fillId="0" borderId="17" xfId="3" applyNumberFormat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left" vertical="center" wrapText="1"/>
    </xf>
    <xf numFmtId="169" fontId="5" fillId="0" borderId="4" xfId="3" applyFont="1" applyBorder="1" applyAlignment="1">
      <alignment horizontal="left" vertical="top" wrapText="1"/>
    </xf>
    <xf numFmtId="169" fontId="5" fillId="0" borderId="4" xfId="3" applyFont="1" applyBorder="1" applyAlignment="1">
      <alignment horizontal="center" vertical="center"/>
    </xf>
    <xf numFmtId="169" fontId="5" fillId="0" borderId="17" xfId="3" applyFont="1" applyBorder="1" applyAlignment="1">
      <alignment horizontal="left" vertical="top" wrapText="1"/>
    </xf>
    <xf numFmtId="169" fontId="5" fillId="0" borderId="17" xfId="3" applyFont="1" applyBorder="1" applyAlignment="1">
      <alignment horizontal="center" vertical="center"/>
    </xf>
    <xf numFmtId="169" fontId="5" fillId="0" borderId="1" xfId="3" applyFont="1" applyBorder="1" applyAlignment="1">
      <alignment horizontal="center" vertical="center" wrapText="1"/>
    </xf>
    <xf numFmtId="169" fontId="4" fillId="3" borderId="1" xfId="3" applyFont="1" applyFill="1" applyBorder="1" applyAlignment="1">
      <alignment horizontal="center" vertical="center"/>
    </xf>
    <xf numFmtId="169" fontId="4" fillId="3" borderId="1" xfId="3" applyFont="1" applyFill="1" applyBorder="1" applyAlignment="1">
      <alignment horizontal="center" vertical="center" wrapText="1"/>
    </xf>
    <xf numFmtId="169" fontId="4" fillId="3" borderId="2" xfId="3" applyFont="1" applyFill="1" applyBorder="1" applyAlignment="1">
      <alignment horizontal="center" vertical="center" wrapText="1"/>
    </xf>
    <xf numFmtId="0" fontId="30" fillId="6" borderId="3" xfId="0" applyFont="1" applyFill="1" applyBorder="1" applyAlignment="1">
      <alignment horizontal="center" vertical="center" wrapText="1"/>
    </xf>
    <xf numFmtId="0" fontId="0" fillId="0" borderId="3" xfId="0" applyBorder="1"/>
    <xf numFmtId="169" fontId="4" fillId="7" borderId="1" xfId="3" applyFont="1" applyFill="1" applyBorder="1" applyAlignment="1">
      <alignment horizontal="center" vertical="center" wrapText="1"/>
    </xf>
    <xf numFmtId="173" fontId="4" fillId="7" borderId="1" xfId="3" applyNumberFormat="1" applyFont="1" applyFill="1" applyBorder="1" applyAlignment="1">
      <alignment horizontal="center" vertical="center" wrapText="1"/>
    </xf>
    <xf numFmtId="171" fontId="4" fillId="7" borderId="1" xfId="5" applyFont="1" applyFill="1" applyBorder="1" applyAlignment="1">
      <alignment horizontal="center" vertical="center" wrapText="1"/>
    </xf>
    <xf numFmtId="0" fontId="31" fillId="6" borderId="3" xfId="0" applyFont="1" applyFill="1" applyBorder="1" applyAlignment="1">
      <alignment horizontal="center" vertical="center"/>
    </xf>
    <xf numFmtId="171" fontId="5" fillId="0" borderId="4" xfId="5" applyFont="1" applyBorder="1" applyAlignment="1">
      <alignment horizontal="center" vertical="center"/>
    </xf>
    <xf numFmtId="0" fontId="3" fillId="0" borderId="9" xfId="0" applyFont="1" applyBorder="1"/>
    <xf numFmtId="171" fontId="5" fillId="0" borderId="17" xfId="5" applyFont="1" applyBorder="1" applyAlignment="1">
      <alignment horizontal="center" vertical="center"/>
    </xf>
    <xf numFmtId="0" fontId="3" fillId="0" borderId="11" xfId="0" applyFont="1" applyBorder="1"/>
    <xf numFmtId="169" fontId="5" fillId="0" borderId="3" xfId="3" applyFont="1" applyBorder="1" applyAlignment="1">
      <alignment horizontal="center" vertical="center"/>
    </xf>
    <xf numFmtId="169" fontId="5" fillId="0" borderId="3" xfId="3" applyFont="1" applyBorder="1" applyAlignment="1">
      <alignment horizontal="left" vertical="top" wrapText="1"/>
    </xf>
    <xf numFmtId="173" fontId="5" fillId="0" borderId="3" xfId="3" applyNumberFormat="1" applyFont="1" applyBorder="1" applyAlignment="1">
      <alignment horizontal="center" vertical="center"/>
    </xf>
    <xf numFmtId="171" fontId="5" fillId="0" borderId="3" xfId="5" applyFont="1" applyBorder="1" applyAlignment="1">
      <alignment horizontal="center" vertical="center"/>
    </xf>
    <xf numFmtId="167" fontId="5" fillId="0" borderId="1" xfId="2" applyNumberFormat="1" applyFont="1" applyBorder="1" applyAlignment="1">
      <alignment horizontal="center" vertical="center" wrapText="1"/>
    </xf>
    <xf numFmtId="167" fontId="3" fillId="0" borderId="2" xfId="2" applyNumberFormat="1" applyFont="1" applyBorder="1" applyAlignment="1">
      <alignment horizontal="center" vertical="center"/>
    </xf>
    <xf numFmtId="167" fontId="4" fillId="0" borderId="1" xfId="2" applyNumberFormat="1" applyFont="1" applyBorder="1" applyAlignment="1">
      <alignment horizontal="center"/>
    </xf>
    <xf numFmtId="167" fontId="4" fillId="0" borderId="2" xfId="2" applyNumberFormat="1" applyFont="1" applyBorder="1" applyAlignment="1">
      <alignment horizontal="center" vertical="center"/>
    </xf>
    <xf numFmtId="167" fontId="5" fillId="0" borderId="1" xfId="0" applyNumberFormat="1" applyFont="1" applyBorder="1" applyAlignment="1">
      <alignment horizontal="center" vertical="center" wrapText="1"/>
    </xf>
    <xf numFmtId="167" fontId="5" fillId="0" borderId="4" xfId="0" applyNumberFormat="1" applyFont="1" applyBorder="1" applyAlignment="1">
      <alignment horizontal="center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7" fontId="3" fillId="0" borderId="3" xfId="0" applyNumberFormat="1" applyFont="1" applyBorder="1" applyAlignment="1">
      <alignment horizontal="center" vertical="center"/>
    </xf>
    <xf numFmtId="167" fontId="6" fillId="0" borderId="3" xfId="0" applyNumberFormat="1" applyFont="1" applyBorder="1" applyAlignment="1">
      <alignment horizontal="center" vertical="center"/>
    </xf>
    <xf numFmtId="167" fontId="5" fillId="0" borderId="4" xfId="3" applyNumberFormat="1" applyFont="1" applyBorder="1" applyAlignment="1">
      <alignment horizontal="center" vertical="center" wrapText="1"/>
    </xf>
    <xf numFmtId="167" fontId="5" fillId="0" borderId="3" xfId="3" applyNumberFormat="1" applyFont="1" applyBorder="1" applyAlignment="1">
      <alignment horizontal="center" vertical="center" wrapText="1"/>
    </xf>
    <xf numFmtId="167" fontId="5" fillId="0" borderId="17" xfId="3" applyNumberFormat="1" applyFont="1" applyBorder="1" applyAlignment="1">
      <alignment horizontal="center" vertical="center" wrapText="1"/>
    </xf>
    <xf numFmtId="167" fontId="5" fillId="0" borderId="1" xfId="3" applyNumberFormat="1" applyFont="1" applyBorder="1" applyAlignment="1">
      <alignment horizontal="center" vertical="center" wrapText="1"/>
    </xf>
    <xf numFmtId="167" fontId="4" fillId="7" borderId="1" xfId="3" applyNumberFormat="1" applyFont="1" applyFill="1" applyBorder="1" applyAlignment="1">
      <alignment horizontal="center" vertical="center" wrapText="1"/>
    </xf>
    <xf numFmtId="167" fontId="5" fillId="0" borderId="18" xfId="3" applyNumberFormat="1" applyFont="1" applyBorder="1" applyAlignment="1">
      <alignment horizontal="center" vertical="center" wrapText="1"/>
    </xf>
    <xf numFmtId="167" fontId="5" fillId="0" borderId="19" xfId="3" applyNumberFormat="1" applyFont="1" applyBorder="1" applyAlignment="1">
      <alignment horizontal="center" vertical="center" wrapText="1"/>
    </xf>
    <xf numFmtId="167" fontId="5" fillId="0" borderId="2" xfId="3" applyNumberFormat="1" applyFont="1" applyBorder="1" applyAlignment="1">
      <alignment horizontal="center" vertical="center" wrapText="1"/>
    </xf>
    <xf numFmtId="167" fontId="4" fillId="7" borderId="2" xfId="3" applyNumberFormat="1" applyFont="1" applyFill="1" applyBorder="1" applyAlignment="1">
      <alignment horizontal="center" vertical="center" wrapText="1"/>
    </xf>
    <xf numFmtId="169" fontId="4" fillId="5" borderId="1" xfId="7" applyFont="1" applyFill="1" applyBorder="1" applyAlignment="1">
      <alignment horizontal="center" vertical="center" wrapText="1"/>
    </xf>
    <xf numFmtId="176" fontId="4" fillId="5" borderId="1" xfId="7" applyNumberFormat="1" applyFont="1" applyFill="1" applyBorder="1" applyAlignment="1">
      <alignment horizontal="center" vertical="center" wrapText="1"/>
    </xf>
    <xf numFmtId="169" fontId="4" fillId="5" borderId="2" xfId="7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1" xfId="2" applyFont="1" applyFill="1" applyBorder="1" applyAlignment="1">
      <alignment horizontal="center" vertical="top" wrapText="1"/>
    </xf>
    <xf numFmtId="0" fontId="4" fillId="0" borderId="0" xfId="2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0" fillId="0" borderId="0" xfId="0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169" fontId="18" fillId="0" borderId="5" xfId="3" applyFont="1" applyBorder="1" applyAlignment="1">
      <alignment horizontal="center" vertical="center" wrapText="1"/>
    </xf>
    <xf numFmtId="169" fontId="4" fillId="0" borderId="2" xfId="3" applyFont="1" applyBorder="1" applyAlignment="1">
      <alignment horizontal="center" vertical="center"/>
    </xf>
    <xf numFmtId="169" fontId="4" fillId="0" borderId="7" xfId="3" applyFont="1" applyBorder="1" applyAlignment="1">
      <alignment horizontal="center" vertical="center"/>
    </xf>
    <xf numFmtId="169" fontId="15" fillId="0" borderId="0" xfId="3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6" xfId="0" applyBorder="1" applyAlignment="1">
      <alignment horizontal="center" wrapText="1"/>
    </xf>
    <xf numFmtId="0" fontId="4" fillId="6" borderId="12" xfId="0" applyFont="1" applyFill="1" applyBorder="1" applyAlignment="1">
      <alignment horizontal="center" vertical="center" wrapText="1"/>
    </xf>
    <xf numFmtId="0" fontId="4" fillId="6" borderId="13" xfId="0" applyFont="1" applyFill="1" applyBorder="1" applyAlignment="1">
      <alignment horizontal="center" vertical="center" wrapText="1"/>
    </xf>
    <xf numFmtId="0" fontId="4" fillId="6" borderId="14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left" vertical="top" wrapText="1"/>
    </xf>
    <xf numFmtId="0" fontId="6" fillId="0" borderId="8" xfId="0" applyFont="1" applyBorder="1" applyAlignment="1">
      <alignment horizontal="left" vertical="top"/>
    </xf>
    <xf numFmtId="0" fontId="4" fillId="6" borderId="9" xfId="0" applyFont="1" applyFill="1" applyBorder="1" applyAlignment="1">
      <alignment horizontal="center" vertical="center" wrapText="1"/>
    </xf>
    <xf numFmtId="0" fontId="4" fillId="6" borderId="10" xfId="0" applyFont="1" applyFill="1" applyBorder="1" applyAlignment="1">
      <alignment horizontal="center" vertical="center" wrapText="1"/>
    </xf>
    <xf numFmtId="0" fontId="4" fillId="6" borderId="11" xfId="0" applyFont="1" applyFill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0" fontId="0" fillId="0" borderId="8" xfId="0" applyBorder="1" applyAlignment="1">
      <alignment horizontal="center" wrapText="1"/>
    </xf>
    <xf numFmtId="169" fontId="24" fillId="0" borderId="9" xfId="4" applyFont="1" applyBorder="1" applyAlignment="1">
      <alignment horizontal="center" vertical="center"/>
    </xf>
    <xf numFmtId="169" fontId="24" fillId="0" borderId="10" xfId="4" applyFont="1" applyBorder="1" applyAlignment="1">
      <alignment horizontal="center" vertical="center"/>
    </xf>
    <xf numFmtId="169" fontId="24" fillId="0" borderId="11" xfId="4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6" xfId="0" applyFont="1" applyBorder="1" applyAlignment="1">
      <alignment horizontal="left" vertical="center"/>
    </xf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73" fontId="5" fillId="0" borderId="1" xfId="0" applyNumberFormat="1" applyFont="1" applyBorder="1" applyAlignment="1">
      <alignment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171" fontId="5" fillId="0" borderId="1" xfId="5" applyFont="1" applyBorder="1" applyAlignment="1">
      <alignment horizontal="center" vertical="center" wrapText="1"/>
    </xf>
    <xf numFmtId="0" fontId="0" fillId="0" borderId="1" xfId="0" applyBorder="1"/>
    <xf numFmtId="0" fontId="1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73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3" fillId="0" borderId="0" xfId="0" applyFont="1" applyAlignment="1">
      <alignment horizontal="center" wrapText="1"/>
    </xf>
    <xf numFmtId="169" fontId="4" fillId="7" borderId="1" xfId="3" applyFont="1" applyFill="1" applyBorder="1" applyAlignment="1">
      <alignment horizontal="center" vertical="center"/>
    </xf>
  </cellXfs>
  <cellStyles count="9">
    <cellStyle name="Excel Built-in Currency" xfId="6" xr:uid="{00000000-0005-0000-0000-000000000000}"/>
    <cellStyle name="Excel Built-in Normal" xfId="7" xr:uid="{9465715B-80DB-463D-A756-6650AA8834E6}"/>
    <cellStyle name="Excel Built-in Normal 1" xfId="3" xr:uid="{00000000-0005-0000-0000-000001000000}"/>
    <cellStyle name="Excel Built-in Percent" xfId="5" xr:uid="{00000000-0005-0000-0000-000002000000}"/>
    <cellStyle name="Normal 2" xfId="8" xr:uid="{A3A79798-CA06-476E-8388-649263A94473}"/>
    <cellStyle name="Normalny" xfId="0" builtinId="0"/>
    <cellStyle name="Normalny 2" xfId="4" xr:uid="{00000000-0005-0000-0000-000004000000}"/>
    <cellStyle name="Procentowy" xfId="1" builtinId="5"/>
    <cellStyle name="Tekst objaśnienia" xfId="2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25"/>
  <sheetViews>
    <sheetView view="pageBreakPreview" topLeftCell="A4" zoomScale="60" zoomScaleNormal="100" workbookViewId="0">
      <selection activeCell="G4" sqref="G4:I6"/>
    </sheetView>
  </sheetViews>
  <sheetFormatPr defaultRowHeight="15"/>
  <cols>
    <col min="3" max="3" width="102.42578125" customWidth="1"/>
    <col min="4" max="4" width="12.7109375" customWidth="1"/>
    <col min="5" max="5" width="15.42578125" customWidth="1"/>
    <col min="6" max="6" width="18.85546875" customWidth="1"/>
    <col min="7" max="7" width="13.85546875" customWidth="1"/>
    <col min="8" max="8" width="19.140625" customWidth="1"/>
    <col min="9" max="9" width="25.5703125" customWidth="1"/>
  </cols>
  <sheetData>
    <row r="4" spans="1:9">
      <c r="G4" s="236" t="s">
        <v>218</v>
      </c>
      <c r="H4" s="236"/>
      <c r="I4" s="236"/>
    </row>
    <row r="5" spans="1:9">
      <c r="G5" s="236"/>
      <c r="H5" s="236"/>
      <c r="I5" s="236"/>
    </row>
    <row r="6" spans="1:9">
      <c r="A6" s="1"/>
      <c r="B6" s="237" t="s">
        <v>208</v>
      </c>
      <c r="C6" s="237"/>
      <c r="D6" s="237"/>
      <c r="E6" s="237"/>
      <c r="F6" s="2"/>
      <c r="G6" s="236"/>
      <c r="H6" s="236"/>
      <c r="I6" s="236"/>
    </row>
    <row r="7" spans="1:9">
      <c r="A7" s="1"/>
      <c r="B7" s="3"/>
      <c r="C7" s="3"/>
      <c r="D7" s="4"/>
      <c r="E7" s="4"/>
      <c r="F7" s="5"/>
      <c r="G7" s="5"/>
      <c r="H7" s="5"/>
      <c r="I7" s="1"/>
    </row>
    <row r="8" spans="1:9" ht="38.25">
      <c r="A8" s="1"/>
      <c r="B8" s="6" t="s">
        <v>0</v>
      </c>
      <c r="C8" s="6" t="s">
        <v>27</v>
      </c>
      <c r="D8" s="7" t="s">
        <v>207</v>
      </c>
      <c r="E8" s="8" t="s">
        <v>1</v>
      </c>
      <c r="F8" s="8" t="s">
        <v>2</v>
      </c>
      <c r="G8" s="8" t="s">
        <v>3</v>
      </c>
      <c r="H8" s="9" t="s">
        <v>4</v>
      </c>
      <c r="I8" s="10" t="s">
        <v>54</v>
      </c>
    </row>
    <row r="9" spans="1:9" ht="121.5" customHeight="1">
      <c r="A9" s="1"/>
      <c r="B9" s="11">
        <v>1</v>
      </c>
      <c r="C9" s="12" t="s">
        <v>5</v>
      </c>
      <c r="D9" s="13" t="s">
        <v>6</v>
      </c>
      <c r="E9" s="14" t="s">
        <v>6</v>
      </c>
      <c r="F9" s="15" t="s">
        <v>6</v>
      </c>
      <c r="G9" s="16" t="s">
        <v>6</v>
      </c>
      <c r="H9" s="17" t="s">
        <v>6</v>
      </c>
      <c r="I9" s="18"/>
    </row>
    <row r="10" spans="1:9">
      <c r="A10" s="1"/>
      <c r="B10" s="11" t="s">
        <v>6</v>
      </c>
      <c r="C10" s="12" t="s">
        <v>7</v>
      </c>
      <c r="D10" s="19">
        <v>400</v>
      </c>
      <c r="E10" s="20"/>
      <c r="F10" s="215">
        <f>D10*E10</f>
        <v>0</v>
      </c>
      <c r="G10" s="21"/>
      <c r="H10" s="216">
        <f>F10*(1+G10)</f>
        <v>0</v>
      </c>
      <c r="I10" s="18"/>
    </row>
    <row r="11" spans="1:9">
      <c r="A11" s="1"/>
      <c r="B11" s="11" t="s">
        <v>6</v>
      </c>
      <c r="C11" s="12" t="s">
        <v>8</v>
      </c>
      <c r="D11" s="19">
        <v>200</v>
      </c>
      <c r="E11" s="20"/>
      <c r="F11" s="215">
        <f>D11*E11</f>
        <v>0</v>
      </c>
      <c r="G11" s="21"/>
      <c r="H11" s="216">
        <f>F11*(1+G11)</f>
        <v>0</v>
      </c>
      <c r="I11" s="18"/>
    </row>
    <row r="12" spans="1:9" ht="76.5">
      <c r="A12" s="1"/>
      <c r="B12" s="22" t="s">
        <v>9</v>
      </c>
      <c r="C12" s="23" t="s">
        <v>10</v>
      </c>
      <c r="D12" s="13" t="s">
        <v>6</v>
      </c>
      <c r="E12" s="15" t="s">
        <v>6</v>
      </c>
      <c r="F12" s="24" t="s">
        <v>6</v>
      </c>
      <c r="G12" s="25" t="s">
        <v>6</v>
      </c>
      <c r="H12" s="17" t="s">
        <v>6</v>
      </c>
      <c r="I12" s="18"/>
    </row>
    <row r="13" spans="1:9" ht="28.5" customHeight="1">
      <c r="A13" s="1"/>
      <c r="B13" s="22" t="s">
        <v>6</v>
      </c>
      <c r="C13" s="23" t="s">
        <v>11</v>
      </c>
      <c r="D13" s="19">
        <v>800</v>
      </c>
      <c r="E13" s="20"/>
      <c r="F13" s="26">
        <f t="shared" ref="F13:F20" si="0">D13*E13</f>
        <v>0</v>
      </c>
      <c r="G13" s="27"/>
      <c r="H13" s="216">
        <f t="shared" ref="H13:H20" si="1">F13*(1+G13)</f>
        <v>0</v>
      </c>
      <c r="I13" s="18"/>
    </row>
    <row r="14" spans="1:9" ht="27.75" customHeight="1">
      <c r="A14" s="1"/>
      <c r="B14" s="22" t="s">
        <v>6</v>
      </c>
      <c r="C14" s="23" t="s">
        <v>12</v>
      </c>
      <c r="D14" s="19">
        <v>650</v>
      </c>
      <c r="E14" s="20"/>
      <c r="F14" s="26">
        <f t="shared" si="0"/>
        <v>0</v>
      </c>
      <c r="G14" s="27"/>
      <c r="H14" s="216">
        <f t="shared" si="1"/>
        <v>0</v>
      </c>
      <c r="I14" s="18"/>
    </row>
    <row r="15" spans="1:9" ht="41.25" customHeight="1">
      <c r="A15" s="1"/>
      <c r="B15" s="22" t="s">
        <v>6</v>
      </c>
      <c r="C15" s="23" t="s">
        <v>13</v>
      </c>
      <c r="D15" s="19">
        <v>150</v>
      </c>
      <c r="E15" s="20"/>
      <c r="F15" s="26">
        <f t="shared" si="0"/>
        <v>0</v>
      </c>
      <c r="G15" s="27"/>
      <c r="H15" s="216">
        <f t="shared" si="1"/>
        <v>0</v>
      </c>
      <c r="I15" s="18"/>
    </row>
    <row r="16" spans="1:9" ht="39.75" customHeight="1">
      <c r="A16" s="1"/>
      <c r="B16" s="22" t="s">
        <v>6</v>
      </c>
      <c r="C16" s="28" t="s">
        <v>14</v>
      </c>
      <c r="D16" s="19">
        <v>30</v>
      </c>
      <c r="E16" s="20"/>
      <c r="F16" s="26">
        <f t="shared" si="0"/>
        <v>0</v>
      </c>
      <c r="G16" s="27"/>
      <c r="H16" s="216">
        <f t="shared" si="1"/>
        <v>0</v>
      </c>
      <c r="I16" s="18"/>
    </row>
    <row r="17" spans="1:9" ht="163.5" customHeight="1">
      <c r="A17" s="1"/>
      <c r="B17" s="22" t="s">
        <v>15</v>
      </c>
      <c r="C17" s="23" t="s">
        <v>16</v>
      </c>
      <c r="D17" s="19">
        <v>3</v>
      </c>
      <c r="E17" s="20"/>
      <c r="F17" s="26">
        <f t="shared" si="0"/>
        <v>0</v>
      </c>
      <c r="G17" s="27"/>
      <c r="H17" s="216">
        <f t="shared" si="1"/>
        <v>0</v>
      </c>
      <c r="I17" s="18"/>
    </row>
    <row r="18" spans="1:9">
      <c r="A18" s="1"/>
      <c r="B18" s="22" t="s">
        <v>17</v>
      </c>
      <c r="C18" s="23" t="s">
        <v>18</v>
      </c>
      <c r="D18" s="19">
        <v>20</v>
      </c>
      <c r="E18" s="29"/>
      <c r="F18" s="26">
        <f t="shared" si="0"/>
        <v>0</v>
      </c>
      <c r="G18" s="27"/>
      <c r="H18" s="216">
        <f t="shared" si="1"/>
        <v>0</v>
      </c>
      <c r="I18" s="18"/>
    </row>
    <row r="19" spans="1:9">
      <c r="A19" s="1"/>
      <c r="B19" s="22" t="s">
        <v>19</v>
      </c>
      <c r="C19" s="23" t="s">
        <v>20</v>
      </c>
      <c r="D19" s="19">
        <v>20</v>
      </c>
      <c r="E19" s="29"/>
      <c r="F19" s="26">
        <f t="shared" si="0"/>
        <v>0</v>
      </c>
      <c r="G19" s="27"/>
      <c r="H19" s="216">
        <f t="shared" si="1"/>
        <v>0</v>
      </c>
      <c r="I19" s="18"/>
    </row>
    <row r="20" spans="1:9">
      <c r="A20" s="1"/>
      <c r="B20" s="22" t="s">
        <v>21</v>
      </c>
      <c r="C20" s="23" t="s">
        <v>22</v>
      </c>
      <c r="D20" s="19">
        <v>100</v>
      </c>
      <c r="E20" s="29"/>
      <c r="F20" s="26">
        <f t="shared" si="0"/>
        <v>0</v>
      </c>
      <c r="G20" s="27"/>
      <c r="H20" s="216">
        <f t="shared" si="1"/>
        <v>0</v>
      </c>
      <c r="I20" s="18"/>
    </row>
    <row r="21" spans="1:9">
      <c r="A21" s="1"/>
      <c r="B21" s="238" t="s">
        <v>23</v>
      </c>
      <c r="C21" s="238"/>
      <c r="D21" s="238"/>
      <c r="E21" s="30" t="s">
        <v>6</v>
      </c>
      <c r="F21" s="217">
        <f>SUM(F10:F20)</f>
        <v>0</v>
      </c>
      <c r="G21" s="31" t="s">
        <v>6</v>
      </c>
      <c r="H21" s="218">
        <f>SUM(H10:H20)</f>
        <v>0</v>
      </c>
      <c r="I21" s="18"/>
    </row>
    <row r="22" spans="1:9">
      <c r="A22" s="1"/>
      <c r="B22" s="5"/>
      <c r="C22" s="5"/>
      <c r="D22" s="32"/>
      <c r="E22" s="33"/>
      <c r="F22" s="34"/>
      <c r="G22" s="35"/>
      <c r="H22" s="36"/>
      <c r="I22" s="1"/>
    </row>
    <row r="23" spans="1:9">
      <c r="A23" s="1"/>
      <c r="B23" s="239" t="s">
        <v>24</v>
      </c>
      <c r="C23" s="239"/>
      <c r="D23" s="239"/>
      <c r="E23" s="239"/>
      <c r="F23" s="239"/>
      <c r="G23" s="239"/>
      <c r="H23" s="33"/>
      <c r="I23" s="1"/>
    </row>
    <row r="24" spans="1:9">
      <c r="A24" s="1"/>
      <c r="B24" s="240" t="s">
        <v>25</v>
      </c>
      <c r="C24" s="240"/>
      <c r="D24" s="240"/>
      <c r="E24" s="240"/>
      <c r="F24" s="240"/>
      <c r="G24" s="240"/>
      <c r="H24" s="240"/>
      <c r="I24" s="1"/>
    </row>
    <row r="25" spans="1:9">
      <c r="B25" s="37"/>
      <c r="C25" s="37"/>
      <c r="D25" s="38"/>
      <c r="E25" s="38"/>
      <c r="F25" s="38"/>
      <c r="G25" s="38"/>
      <c r="H25" s="38"/>
    </row>
  </sheetData>
  <mergeCells count="5">
    <mergeCell ref="G4:I6"/>
    <mergeCell ref="B6:E6"/>
    <mergeCell ref="B21:D21"/>
    <mergeCell ref="B23:G23"/>
    <mergeCell ref="B24:H24"/>
  </mergeCells>
  <pageMargins left="0.7" right="0.7" top="0.75" bottom="0.75" header="0.3" footer="0.3"/>
  <pageSetup paperSize="9" scale="4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4:I12"/>
  <sheetViews>
    <sheetView view="pageBreakPreview" topLeftCell="A2" zoomScale="60" zoomScaleNormal="100" workbookViewId="0">
      <selection activeCell="G4" sqref="G4:I7"/>
    </sheetView>
  </sheetViews>
  <sheetFormatPr defaultRowHeight="15"/>
  <cols>
    <col min="2" max="2" width="59.5703125" customWidth="1"/>
    <col min="5" max="5" width="13" customWidth="1"/>
    <col min="6" max="6" width="17.140625" customWidth="1"/>
    <col min="8" max="8" width="15.28515625" customWidth="1"/>
    <col min="9" max="9" width="19.140625" customWidth="1"/>
  </cols>
  <sheetData>
    <row r="4" spans="1:9">
      <c r="G4" s="241" t="s">
        <v>218</v>
      </c>
      <c r="H4" s="241"/>
      <c r="I4" s="241"/>
    </row>
    <row r="5" spans="1:9">
      <c r="G5" s="241"/>
      <c r="H5" s="241"/>
      <c r="I5" s="241"/>
    </row>
    <row r="6" spans="1:9">
      <c r="A6" s="39"/>
      <c r="B6" s="39"/>
      <c r="C6" s="39"/>
      <c r="D6" s="39"/>
      <c r="E6" s="39"/>
      <c r="F6" s="40"/>
      <c r="G6" s="241"/>
      <c r="H6" s="241"/>
      <c r="I6" s="241"/>
    </row>
    <row r="7" spans="1:9">
      <c r="A7" s="41" t="s">
        <v>209</v>
      </c>
      <c r="B7" s="42"/>
      <c r="C7" s="42"/>
      <c r="D7" s="42"/>
      <c r="E7" s="42"/>
      <c r="F7" s="41"/>
      <c r="G7" s="241"/>
      <c r="H7" s="241"/>
      <c r="I7" s="241"/>
    </row>
    <row r="9" spans="1:9" ht="38.25">
      <c r="A9" s="43" t="s">
        <v>26</v>
      </c>
      <c r="B9" s="43" t="s">
        <v>27</v>
      </c>
      <c r="C9" s="43" t="s">
        <v>100</v>
      </c>
      <c r="D9" s="43" t="s">
        <v>28</v>
      </c>
      <c r="E9" s="44" t="s">
        <v>200</v>
      </c>
      <c r="F9" s="44" t="s">
        <v>2</v>
      </c>
      <c r="G9" s="43" t="s">
        <v>29</v>
      </c>
      <c r="H9" s="44" t="s">
        <v>4</v>
      </c>
      <c r="I9" s="45" t="s">
        <v>39</v>
      </c>
    </row>
    <row r="10" spans="1:9" ht="51">
      <c r="A10" s="46">
        <v>1</v>
      </c>
      <c r="B10" s="47" t="s">
        <v>30</v>
      </c>
      <c r="C10" s="46" t="s">
        <v>31</v>
      </c>
      <c r="D10" s="46">
        <v>30</v>
      </c>
      <c r="E10" s="48"/>
      <c r="F10" s="49">
        <f>D10*E10</f>
        <v>0</v>
      </c>
      <c r="G10" s="55"/>
      <c r="H10" s="49">
        <f>F10*(1+G10)</f>
        <v>0</v>
      </c>
      <c r="I10" s="50"/>
    </row>
    <row r="11" spans="1:9">
      <c r="A11" s="51"/>
      <c r="B11" s="242" t="s">
        <v>32</v>
      </c>
      <c r="C11" s="242"/>
      <c r="D11" s="242"/>
      <c r="E11" s="51" t="s">
        <v>6</v>
      </c>
      <c r="F11" s="52">
        <f>SUM(F10)</f>
        <v>0</v>
      </c>
      <c r="G11" s="53" t="s">
        <v>33</v>
      </c>
      <c r="H11" s="52">
        <f>SUM(H10)</f>
        <v>0</v>
      </c>
      <c r="I11" s="54" t="s">
        <v>6</v>
      </c>
    </row>
    <row r="12" spans="1:9" ht="130.5" customHeight="1">
      <c r="A12" s="243" t="s">
        <v>34</v>
      </c>
      <c r="B12" s="243"/>
      <c r="C12" s="243"/>
      <c r="D12" s="243"/>
      <c r="E12" s="243"/>
      <c r="F12" s="243"/>
      <c r="G12" s="243"/>
      <c r="H12" s="243"/>
      <c r="I12" s="243"/>
    </row>
  </sheetData>
  <mergeCells count="3">
    <mergeCell ref="G4:I7"/>
    <mergeCell ref="B11:D11"/>
    <mergeCell ref="A12:I12"/>
  </mergeCells>
  <pageMargins left="0.7" right="0.7" top="0.75" bottom="0.75" header="0.3" footer="0.3"/>
  <pageSetup paperSize="9" scale="54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I17"/>
  <sheetViews>
    <sheetView view="pageBreakPreview" zoomScale="60" zoomScaleNormal="100" workbookViewId="0">
      <selection activeCell="G2" sqref="G2:I4"/>
    </sheetView>
  </sheetViews>
  <sheetFormatPr defaultRowHeight="15"/>
  <cols>
    <col min="1" max="1" width="6.140625" customWidth="1"/>
    <col min="2" max="2" width="60.140625" customWidth="1"/>
    <col min="5" max="5" width="14" customWidth="1"/>
    <col min="6" max="6" width="16.42578125" customWidth="1"/>
    <col min="8" max="8" width="14" customWidth="1"/>
    <col min="9" max="9" width="26.28515625" customWidth="1"/>
  </cols>
  <sheetData>
    <row r="2" spans="1:9">
      <c r="G2" s="247" t="s">
        <v>218</v>
      </c>
      <c r="H2" s="247"/>
      <c r="I2" s="247"/>
    </row>
    <row r="3" spans="1:9">
      <c r="G3" s="247"/>
      <c r="H3" s="247"/>
      <c r="I3" s="247"/>
    </row>
    <row r="4" spans="1:9">
      <c r="A4" s="56" t="s">
        <v>210</v>
      </c>
      <c r="B4" s="56"/>
      <c r="C4" s="56"/>
      <c r="D4" s="56"/>
      <c r="E4" s="56"/>
      <c r="F4" s="56"/>
      <c r="G4" s="248"/>
      <c r="H4" s="248"/>
      <c r="I4" s="248"/>
    </row>
    <row r="5" spans="1:9" ht="38.25">
      <c r="A5" s="57" t="s">
        <v>26</v>
      </c>
      <c r="B5" s="45" t="s">
        <v>27</v>
      </c>
      <c r="C5" s="57" t="s">
        <v>35</v>
      </c>
      <c r="D5" s="57" t="s">
        <v>28</v>
      </c>
      <c r="E5" s="45" t="s">
        <v>1</v>
      </c>
      <c r="F5" s="45" t="s">
        <v>36</v>
      </c>
      <c r="G5" s="57" t="s">
        <v>37</v>
      </c>
      <c r="H5" s="45" t="s">
        <v>38</v>
      </c>
      <c r="I5" s="45" t="s">
        <v>39</v>
      </c>
    </row>
    <row r="6" spans="1:9" ht="191.25">
      <c r="A6" s="58" t="s">
        <v>40</v>
      </c>
      <c r="B6" s="59" t="s">
        <v>41</v>
      </c>
      <c r="C6" s="58" t="s">
        <v>42</v>
      </c>
      <c r="D6" s="58">
        <v>8</v>
      </c>
      <c r="E6" s="60"/>
      <c r="F6" s="61">
        <f>D6*E6</f>
        <v>0</v>
      </c>
      <c r="G6" s="62"/>
      <c r="H6" s="61">
        <f>F6*(G6+1)</f>
        <v>0</v>
      </c>
      <c r="I6" s="63"/>
    </row>
    <row r="7" spans="1:9" ht="153.75">
      <c r="A7" s="58" t="s">
        <v>9</v>
      </c>
      <c r="B7" s="64" t="s">
        <v>43</v>
      </c>
      <c r="C7" s="58" t="s">
        <v>42</v>
      </c>
      <c r="D7" s="58">
        <v>8</v>
      </c>
      <c r="E7" s="65"/>
      <c r="F7" s="61">
        <f>D7*E7</f>
        <v>0</v>
      </c>
      <c r="G7" s="62"/>
      <c r="H7" s="61">
        <f>F7*(G7+1)</f>
        <v>0</v>
      </c>
      <c r="I7" s="66"/>
    </row>
    <row r="8" spans="1:9">
      <c r="A8" s="244" t="s">
        <v>32</v>
      </c>
      <c r="B8" s="245"/>
      <c r="C8" s="67" t="s">
        <v>6</v>
      </c>
      <c r="D8" s="67" t="s">
        <v>6</v>
      </c>
      <c r="E8" s="67" t="s">
        <v>6</v>
      </c>
      <c r="F8" s="68">
        <f>SUM(F6:F7)</f>
        <v>0</v>
      </c>
      <c r="G8" s="68" t="s">
        <v>6</v>
      </c>
      <c r="H8" s="68">
        <f t="shared" ref="H8" si="0">SUM(H6:H7)</f>
        <v>0</v>
      </c>
      <c r="I8" s="69" t="s">
        <v>6</v>
      </c>
    </row>
    <row r="9" spans="1:9">
      <c r="A9" s="70"/>
      <c r="B9" s="70"/>
      <c r="C9" s="70"/>
      <c r="D9" s="70"/>
      <c r="E9" s="70"/>
      <c r="F9" s="70"/>
      <c r="G9" s="70"/>
      <c r="H9" s="70"/>
      <c r="I9" s="71"/>
    </row>
    <row r="10" spans="1:9">
      <c r="A10" s="70"/>
      <c r="B10" s="72" t="s">
        <v>44</v>
      </c>
      <c r="C10" s="72"/>
      <c r="D10" s="72"/>
      <c r="E10" s="72"/>
      <c r="F10" s="72"/>
      <c r="G10" s="72"/>
      <c r="H10" s="72"/>
      <c r="I10" s="73"/>
    </row>
    <row r="11" spans="1:9">
      <c r="A11" s="70"/>
      <c r="B11" s="72" t="s">
        <v>45</v>
      </c>
      <c r="C11" s="72"/>
      <c r="D11" s="72"/>
      <c r="E11" s="72"/>
      <c r="F11" s="72"/>
      <c r="G11" s="72"/>
      <c r="H11" s="72"/>
      <c r="I11" s="73"/>
    </row>
    <row r="12" spans="1:9">
      <c r="A12" s="70"/>
      <c r="B12" s="72" t="s">
        <v>46</v>
      </c>
      <c r="C12" s="72"/>
      <c r="D12" s="72"/>
      <c r="E12" s="72"/>
      <c r="F12" s="72"/>
      <c r="G12" s="72"/>
      <c r="H12" s="72"/>
      <c r="I12" s="73"/>
    </row>
    <row r="13" spans="1:9">
      <c r="A13" s="70"/>
      <c r="B13" s="72" t="s">
        <v>47</v>
      </c>
      <c r="C13" s="72"/>
      <c r="D13" s="72"/>
      <c r="E13" s="72"/>
      <c r="F13" s="72"/>
      <c r="G13" s="72"/>
      <c r="H13" s="72"/>
      <c r="I13" s="73"/>
    </row>
    <row r="14" spans="1:9">
      <c r="A14" s="70"/>
      <c r="B14" s="72" t="s">
        <v>48</v>
      </c>
      <c r="C14" s="72"/>
      <c r="D14" s="72"/>
      <c r="E14" s="72"/>
      <c r="F14" s="72"/>
      <c r="G14" s="72"/>
      <c r="H14" s="72"/>
      <c r="I14" s="73"/>
    </row>
    <row r="15" spans="1:9" ht="39.75" customHeight="1">
      <c r="A15" s="71"/>
      <c r="B15" s="246" t="s">
        <v>49</v>
      </c>
      <c r="C15" s="246"/>
      <c r="D15" s="246"/>
      <c r="E15" s="246"/>
      <c r="F15" s="246"/>
      <c r="G15" s="246"/>
      <c r="H15" s="73"/>
      <c r="I15" s="73"/>
    </row>
    <row r="16" spans="1:9">
      <c r="A16" s="70"/>
      <c r="B16" s="72" t="s">
        <v>50</v>
      </c>
      <c r="C16" s="72"/>
      <c r="D16" s="72"/>
      <c r="E16" s="72"/>
      <c r="F16" s="72"/>
      <c r="G16" s="72"/>
      <c r="H16" s="72"/>
      <c r="I16" s="73"/>
    </row>
    <row r="17" spans="1:9">
      <c r="A17" s="70"/>
      <c r="B17" s="74"/>
      <c r="C17" s="70"/>
      <c r="D17" s="70"/>
      <c r="E17" s="70"/>
      <c r="F17" s="70"/>
      <c r="G17" s="70"/>
      <c r="H17" s="70"/>
      <c r="I17" s="71"/>
    </row>
  </sheetData>
  <mergeCells count="3">
    <mergeCell ref="A8:B8"/>
    <mergeCell ref="B15:G15"/>
    <mergeCell ref="G2:I4"/>
  </mergeCells>
  <pageMargins left="0.7" right="0.7" top="0.75" bottom="0.75" header="0.3" footer="0.3"/>
  <pageSetup paperSize="9" scale="53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4"/>
  <sheetViews>
    <sheetView view="pageBreakPreview" zoomScale="60" zoomScaleNormal="100" workbookViewId="0">
      <selection activeCell="G1" sqref="G1:I3"/>
    </sheetView>
  </sheetViews>
  <sheetFormatPr defaultRowHeight="15"/>
  <cols>
    <col min="2" max="2" width="50.5703125" customWidth="1"/>
    <col min="5" max="5" width="15.42578125" customWidth="1"/>
    <col min="6" max="6" width="13.85546875" customWidth="1"/>
    <col min="8" max="8" width="18.85546875" customWidth="1"/>
    <col min="9" max="9" width="21.28515625" customWidth="1"/>
  </cols>
  <sheetData>
    <row r="1" spans="1:9">
      <c r="G1" s="247" t="s">
        <v>218</v>
      </c>
      <c r="H1" s="247"/>
      <c r="I1" s="247"/>
    </row>
    <row r="2" spans="1:9">
      <c r="G2" s="247"/>
      <c r="H2" s="247"/>
      <c r="I2" s="247"/>
    </row>
    <row r="3" spans="1:9">
      <c r="G3" s="247"/>
      <c r="H3" s="247"/>
      <c r="I3" s="247"/>
    </row>
    <row r="4" spans="1:9">
      <c r="A4" s="253" t="s">
        <v>211</v>
      </c>
      <c r="B4" s="253"/>
      <c r="C4" s="253"/>
      <c r="D4" s="253"/>
      <c r="E4" s="253"/>
      <c r="F4" s="253"/>
      <c r="G4" s="253"/>
      <c r="H4" s="253"/>
      <c r="I4" s="253"/>
    </row>
    <row r="5" spans="1:9">
      <c r="A5" s="254" t="s">
        <v>0</v>
      </c>
      <c r="B5" s="254" t="s">
        <v>27</v>
      </c>
      <c r="C5" s="254" t="s">
        <v>35</v>
      </c>
      <c r="D5" s="254" t="s">
        <v>28</v>
      </c>
      <c r="E5" s="254" t="s">
        <v>51</v>
      </c>
      <c r="F5" s="254" t="s">
        <v>52</v>
      </c>
      <c r="G5" s="254" t="s">
        <v>53</v>
      </c>
      <c r="H5" s="254" t="s">
        <v>4</v>
      </c>
      <c r="I5" s="254" t="s">
        <v>54</v>
      </c>
    </row>
    <row r="6" spans="1:9">
      <c r="A6" s="255"/>
      <c r="B6" s="255"/>
      <c r="C6" s="255"/>
      <c r="D6" s="255"/>
      <c r="E6" s="255"/>
      <c r="F6" s="255"/>
      <c r="G6" s="255"/>
      <c r="H6" s="255"/>
      <c r="I6" s="255"/>
    </row>
    <row r="7" spans="1:9">
      <c r="A7" s="255"/>
      <c r="B7" s="255"/>
      <c r="C7" s="255"/>
      <c r="D7" s="255"/>
      <c r="E7" s="255"/>
      <c r="F7" s="255"/>
      <c r="G7" s="255"/>
      <c r="H7" s="255"/>
      <c r="I7" s="255"/>
    </row>
    <row r="8" spans="1:9">
      <c r="A8" s="256"/>
      <c r="B8" s="256"/>
      <c r="C8" s="256"/>
      <c r="D8" s="256"/>
      <c r="E8" s="256"/>
      <c r="F8" s="256"/>
      <c r="G8" s="256"/>
      <c r="H8" s="256"/>
      <c r="I8" s="256"/>
    </row>
    <row r="9" spans="1:9">
      <c r="A9" s="75" t="s">
        <v>40</v>
      </c>
      <c r="B9" s="76" t="s">
        <v>55</v>
      </c>
      <c r="C9" s="77" t="s">
        <v>31</v>
      </c>
      <c r="D9" s="77">
        <v>10</v>
      </c>
      <c r="E9" s="78"/>
      <c r="F9" s="79">
        <f>D9*E9</f>
        <v>0</v>
      </c>
      <c r="G9" s="80"/>
      <c r="H9" s="79">
        <f>F9*(1+G9)</f>
        <v>0</v>
      </c>
      <c r="I9" s="75"/>
    </row>
    <row r="10" spans="1:9" ht="165.75">
      <c r="A10" s="75" t="s">
        <v>9</v>
      </c>
      <c r="B10" s="81" t="s">
        <v>56</v>
      </c>
      <c r="C10" s="77" t="s">
        <v>31</v>
      </c>
      <c r="D10" s="82">
        <v>30</v>
      </c>
      <c r="E10" s="78"/>
      <c r="F10" s="79">
        <f>D10*E10</f>
        <v>0</v>
      </c>
      <c r="G10" s="80"/>
      <c r="H10" s="79">
        <f t="shared" ref="H10:H11" si="0">F10*(1+G10)</f>
        <v>0</v>
      </c>
      <c r="I10" s="75"/>
    </row>
    <row r="11" spans="1:9" ht="51">
      <c r="A11" s="75" t="s">
        <v>57</v>
      </c>
      <c r="B11" s="81" t="s">
        <v>58</v>
      </c>
      <c r="C11" s="77" t="s">
        <v>31</v>
      </c>
      <c r="D11" s="82">
        <v>5</v>
      </c>
      <c r="E11" s="78"/>
      <c r="F11" s="79">
        <f>D11*E11</f>
        <v>0</v>
      </c>
      <c r="G11" s="80"/>
      <c r="H11" s="79">
        <f t="shared" si="0"/>
        <v>0</v>
      </c>
      <c r="I11" s="75"/>
    </row>
    <row r="12" spans="1:9">
      <c r="A12" s="249" t="s">
        <v>59</v>
      </c>
      <c r="B12" s="250"/>
      <c r="C12" s="250"/>
      <c r="D12" s="250"/>
      <c r="E12" s="251"/>
      <c r="F12" s="79">
        <f>SUM(F9:F11)</f>
        <v>0</v>
      </c>
      <c r="G12" s="83" t="s">
        <v>33</v>
      </c>
      <c r="H12" s="79">
        <f>SUM(H9:H11)</f>
        <v>0</v>
      </c>
      <c r="I12" s="83" t="s">
        <v>33</v>
      </c>
    </row>
    <row r="13" spans="1:9">
      <c r="F13" s="84"/>
    </row>
    <row r="14" spans="1:9" ht="155.25" customHeight="1">
      <c r="B14" s="252" t="s">
        <v>60</v>
      </c>
      <c r="C14" s="252"/>
      <c r="D14" s="252"/>
      <c r="E14" s="252"/>
      <c r="F14" s="252"/>
      <c r="G14" s="252"/>
      <c r="H14" s="252"/>
      <c r="I14" s="252"/>
    </row>
  </sheetData>
  <mergeCells count="13">
    <mergeCell ref="G1:I3"/>
    <mergeCell ref="A12:E12"/>
    <mergeCell ref="B14:I14"/>
    <mergeCell ref="A4:I4"/>
    <mergeCell ref="A5:A8"/>
    <mergeCell ref="B5:B8"/>
    <mergeCell ref="C5:C8"/>
    <mergeCell ref="D5:D8"/>
    <mergeCell ref="E5:E8"/>
    <mergeCell ref="F5:F8"/>
    <mergeCell ref="G5:G8"/>
    <mergeCell ref="H5:H8"/>
    <mergeCell ref="I5:I8"/>
  </mergeCells>
  <pageMargins left="0.7" right="0.7" top="0.75" bottom="0.75" header="0.3" footer="0.3"/>
  <pageSetup paperSize="9" scale="55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3:I16"/>
  <sheetViews>
    <sheetView view="pageBreakPreview" topLeftCell="A3" zoomScale="60" zoomScaleNormal="100" workbookViewId="0">
      <selection activeCell="L10" sqref="L10"/>
    </sheetView>
  </sheetViews>
  <sheetFormatPr defaultRowHeight="15"/>
  <cols>
    <col min="1" max="1" width="6.85546875" customWidth="1"/>
    <col min="2" max="2" width="48" customWidth="1"/>
    <col min="5" max="5" width="17.5703125" customWidth="1"/>
    <col min="6" max="6" width="16.42578125" customWidth="1"/>
    <col min="8" max="8" width="22.140625" customWidth="1"/>
    <col min="9" max="9" width="20.7109375" customWidth="1"/>
  </cols>
  <sheetData>
    <row r="3" spans="1:9">
      <c r="G3" s="247" t="s">
        <v>218</v>
      </c>
      <c r="H3" s="247"/>
      <c r="I3" s="247"/>
    </row>
    <row r="4" spans="1:9">
      <c r="A4" s="85" t="s">
        <v>212</v>
      </c>
      <c r="B4" s="86"/>
      <c r="C4" s="86"/>
      <c r="D4" s="86"/>
      <c r="E4" s="86"/>
      <c r="F4" s="86"/>
      <c r="G4" s="247"/>
      <c r="H4" s="247"/>
      <c r="I4" s="247"/>
    </row>
    <row r="5" spans="1:9">
      <c r="A5" s="85"/>
      <c r="B5" s="85"/>
      <c r="C5" s="85"/>
      <c r="D5" s="85"/>
      <c r="E5" s="85"/>
      <c r="F5" s="85"/>
      <c r="G5" s="247"/>
      <c r="H5" s="247"/>
      <c r="I5" s="247"/>
    </row>
    <row r="6" spans="1:9">
      <c r="G6" s="260"/>
      <c r="H6" s="260"/>
      <c r="I6" s="260"/>
    </row>
    <row r="7" spans="1:9" ht="38.25">
      <c r="A7" s="87" t="s">
        <v>61</v>
      </c>
      <c r="B7" s="88" t="s">
        <v>27</v>
      </c>
      <c r="C7" s="88" t="s">
        <v>35</v>
      </c>
      <c r="D7" s="89" t="s">
        <v>28</v>
      </c>
      <c r="E7" s="90" t="s">
        <v>1</v>
      </c>
      <c r="F7" s="91" t="s">
        <v>2</v>
      </c>
      <c r="G7" s="92" t="s">
        <v>62</v>
      </c>
      <c r="H7" s="91" t="s">
        <v>4</v>
      </c>
      <c r="I7" s="88" t="s">
        <v>54</v>
      </c>
    </row>
    <row r="8" spans="1:9" ht="25.5">
      <c r="A8" s="93">
        <v>1</v>
      </c>
      <c r="B8" s="94" t="s">
        <v>63</v>
      </c>
      <c r="C8" s="95" t="s">
        <v>42</v>
      </c>
      <c r="D8" s="96">
        <v>10</v>
      </c>
      <c r="E8" s="97"/>
      <c r="F8" s="98">
        <f>D8*E8</f>
        <v>0</v>
      </c>
      <c r="G8" s="99"/>
      <c r="H8" s="100">
        <f>F8*(1+G8)</f>
        <v>0</v>
      </c>
      <c r="I8" s="94"/>
    </row>
    <row r="9" spans="1:9" ht="25.5">
      <c r="A9" s="101">
        <v>2</v>
      </c>
      <c r="B9" s="102" t="s">
        <v>64</v>
      </c>
      <c r="C9" s="103" t="s">
        <v>42</v>
      </c>
      <c r="D9" s="104">
        <v>20</v>
      </c>
      <c r="E9" s="105"/>
      <c r="F9" s="98">
        <f t="shared" ref="F9:F15" si="0">D9*E9</f>
        <v>0</v>
      </c>
      <c r="G9" s="99"/>
      <c r="H9" s="100">
        <f t="shared" ref="H9:H15" si="1">F9*(1+G9)</f>
        <v>0</v>
      </c>
      <c r="I9" s="106"/>
    </row>
    <row r="10" spans="1:9" ht="38.25">
      <c r="A10" s="101">
        <v>3</v>
      </c>
      <c r="B10" s="102" t="s">
        <v>65</v>
      </c>
      <c r="C10" s="103" t="s">
        <v>42</v>
      </c>
      <c r="D10" s="104">
        <v>1</v>
      </c>
      <c r="E10" s="105"/>
      <c r="F10" s="98">
        <f t="shared" si="0"/>
        <v>0</v>
      </c>
      <c r="G10" s="99"/>
      <c r="H10" s="100">
        <f t="shared" si="1"/>
        <v>0</v>
      </c>
      <c r="I10" s="106"/>
    </row>
    <row r="11" spans="1:9" ht="38.25">
      <c r="A11" s="101">
        <v>4</v>
      </c>
      <c r="B11" s="102" t="s">
        <v>66</v>
      </c>
      <c r="C11" s="103" t="s">
        <v>42</v>
      </c>
      <c r="D11" s="104">
        <v>15</v>
      </c>
      <c r="E11" s="105"/>
      <c r="F11" s="98">
        <f t="shared" si="0"/>
        <v>0</v>
      </c>
      <c r="G11" s="99"/>
      <c r="H11" s="100">
        <f t="shared" si="1"/>
        <v>0</v>
      </c>
      <c r="I11" s="106"/>
    </row>
    <row r="12" spans="1:9" ht="38.25">
      <c r="A12" s="101">
        <v>5</v>
      </c>
      <c r="B12" s="102" t="s">
        <v>67</v>
      </c>
      <c r="C12" s="103" t="s">
        <v>42</v>
      </c>
      <c r="D12" s="104">
        <v>1</v>
      </c>
      <c r="E12" s="105"/>
      <c r="F12" s="98">
        <f t="shared" si="0"/>
        <v>0</v>
      </c>
      <c r="G12" s="99"/>
      <c r="H12" s="100">
        <f t="shared" si="1"/>
        <v>0</v>
      </c>
      <c r="I12" s="106"/>
    </row>
    <row r="13" spans="1:9" ht="38.25">
      <c r="A13" s="101">
        <v>6</v>
      </c>
      <c r="B13" s="102" t="s">
        <v>68</v>
      </c>
      <c r="C13" s="103" t="s">
        <v>42</v>
      </c>
      <c r="D13" s="104">
        <v>1</v>
      </c>
      <c r="E13" s="105"/>
      <c r="F13" s="98">
        <f t="shared" si="0"/>
        <v>0</v>
      </c>
      <c r="G13" s="99"/>
      <c r="H13" s="100">
        <f t="shared" si="1"/>
        <v>0</v>
      </c>
      <c r="I13" s="106"/>
    </row>
    <row r="14" spans="1:9" ht="25.5">
      <c r="A14" s="101">
        <v>7</v>
      </c>
      <c r="B14" s="102" t="s">
        <v>69</v>
      </c>
      <c r="C14" s="103" t="s">
        <v>42</v>
      </c>
      <c r="D14" s="104">
        <v>3</v>
      </c>
      <c r="E14" s="105"/>
      <c r="F14" s="98">
        <f t="shared" si="0"/>
        <v>0</v>
      </c>
      <c r="G14" s="99"/>
      <c r="H14" s="100">
        <f t="shared" si="1"/>
        <v>0</v>
      </c>
      <c r="I14" s="106"/>
    </row>
    <row r="15" spans="1:9" ht="38.25">
      <c r="A15" s="93">
        <v>8</v>
      </c>
      <c r="B15" s="107" t="s">
        <v>70</v>
      </c>
      <c r="C15" s="95" t="s">
        <v>42</v>
      </c>
      <c r="D15" s="96">
        <v>1</v>
      </c>
      <c r="E15" s="97"/>
      <c r="F15" s="98">
        <f t="shared" si="0"/>
        <v>0</v>
      </c>
      <c r="G15" s="99"/>
      <c r="H15" s="100">
        <f t="shared" si="1"/>
        <v>0</v>
      </c>
      <c r="I15" s="94"/>
    </row>
    <row r="16" spans="1:9">
      <c r="A16" s="257" t="s">
        <v>32</v>
      </c>
      <c r="B16" s="258"/>
      <c r="C16" s="258"/>
      <c r="D16" s="259"/>
      <c r="E16" s="108" t="s">
        <v>33</v>
      </c>
      <c r="F16" s="109">
        <f>SUM(F8:F15)</f>
        <v>0</v>
      </c>
      <c r="G16" s="110" t="s">
        <v>33</v>
      </c>
      <c r="H16" s="111">
        <f>SUM(H8:H15)</f>
        <v>0</v>
      </c>
      <c r="I16" s="112" t="s">
        <v>33</v>
      </c>
    </row>
  </sheetData>
  <mergeCells count="2">
    <mergeCell ref="A16:D16"/>
    <mergeCell ref="G3:I6"/>
  </mergeCells>
  <pageMargins left="0.7" right="0.7" top="0.75" bottom="0.75" header="0.3" footer="0.3"/>
  <pageSetup paperSize="9" scale="54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3:I24"/>
  <sheetViews>
    <sheetView view="pageBreakPreview" topLeftCell="A4" zoomScale="60" zoomScaleNormal="100" workbookViewId="0">
      <selection activeCell="O9" sqref="O9"/>
    </sheetView>
  </sheetViews>
  <sheetFormatPr defaultRowHeight="15"/>
  <cols>
    <col min="1" max="1" width="6.42578125" customWidth="1"/>
    <col min="2" max="2" width="33.42578125" customWidth="1"/>
    <col min="5" max="5" width="13.7109375" customWidth="1"/>
    <col min="6" max="6" width="15" customWidth="1"/>
    <col min="8" max="8" width="15.85546875" customWidth="1"/>
    <col min="9" max="9" width="28.140625" customWidth="1"/>
  </cols>
  <sheetData>
    <row r="3" spans="1:9">
      <c r="H3" s="247" t="s">
        <v>218</v>
      </c>
      <c r="I3" s="247"/>
    </row>
    <row r="4" spans="1:9">
      <c r="H4" s="247"/>
      <c r="I4" s="247"/>
    </row>
    <row r="5" spans="1:9">
      <c r="H5" s="247"/>
      <c r="I5" s="247"/>
    </row>
    <row r="6" spans="1:9">
      <c r="A6" s="85" t="s">
        <v>213</v>
      </c>
      <c r="B6" s="86"/>
      <c r="C6" s="86"/>
      <c r="D6" s="86"/>
      <c r="E6" s="86"/>
      <c r="F6" s="86"/>
      <c r="G6" s="86"/>
      <c r="H6" s="260"/>
      <c r="I6" s="260"/>
    </row>
    <row r="7" spans="1:9" ht="38.25">
      <c r="A7" s="113" t="s">
        <v>61</v>
      </c>
      <c r="B7" s="114" t="s">
        <v>27</v>
      </c>
      <c r="C7" s="115" t="s">
        <v>28</v>
      </c>
      <c r="D7" s="113" t="s">
        <v>35</v>
      </c>
      <c r="E7" s="116" t="s">
        <v>1</v>
      </c>
      <c r="F7" s="117" t="s">
        <v>71</v>
      </c>
      <c r="G7" s="118" t="s">
        <v>29</v>
      </c>
      <c r="H7" s="117" t="s">
        <v>72</v>
      </c>
      <c r="I7" s="114" t="s">
        <v>39</v>
      </c>
    </row>
    <row r="8" spans="1:9" ht="63.75">
      <c r="A8" s="261">
        <v>1</v>
      </c>
      <c r="B8" s="114" t="s">
        <v>73</v>
      </c>
      <c r="C8" s="115" t="s">
        <v>6</v>
      </c>
      <c r="D8" s="113" t="s">
        <v>6</v>
      </c>
      <c r="E8" s="119" t="s">
        <v>6</v>
      </c>
      <c r="F8" s="119" t="s">
        <v>6</v>
      </c>
      <c r="G8" s="120" t="s">
        <v>6</v>
      </c>
      <c r="H8" s="119" t="s">
        <v>6</v>
      </c>
      <c r="I8" s="113"/>
    </row>
    <row r="9" spans="1:9">
      <c r="A9" s="262"/>
      <c r="B9" s="114" t="s">
        <v>74</v>
      </c>
      <c r="C9" s="121" t="s">
        <v>42</v>
      </c>
      <c r="D9" s="122">
        <v>10</v>
      </c>
      <c r="E9" s="123"/>
      <c r="F9" s="124">
        <f>E9*D9</f>
        <v>0</v>
      </c>
      <c r="G9" s="125"/>
      <c r="H9" s="124">
        <f>F9*(1+G9)</f>
        <v>0</v>
      </c>
      <c r="I9" s="113"/>
    </row>
    <row r="10" spans="1:9">
      <c r="A10" s="262"/>
      <c r="B10" s="114" t="s">
        <v>75</v>
      </c>
      <c r="C10" s="121" t="s">
        <v>42</v>
      </c>
      <c r="D10" s="122">
        <v>10</v>
      </c>
      <c r="E10" s="123"/>
      <c r="F10" s="124">
        <f t="shared" ref="F10:F21" si="0">E10*D10</f>
        <v>0</v>
      </c>
      <c r="G10" s="125"/>
      <c r="H10" s="124">
        <f t="shared" ref="H10:H21" si="1">F10*(1+G10)</f>
        <v>0</v>
      </c>
      <c r="I10" s="113"/>
    </row>
    <row r="11" spans="1:9">
      <c r="A11" s="262"/>
      <c r="B11" s="114" t="s">
        <v>76</v>
      </c>
      <c r="C11" s="121" t="s">
        <v>42</v>
      </c>
      <c r="D11" s="122">
        <v>60</v>
      </c>
      <c r="E11" s="123"/>
      <c r="F11" s="124">
        <f t="shared" si="0"/>
        <v>0</v>
      </c>
      <c r="G11" s="125"/>
      <c r="H11" s="124">
        <f t="shared" si="1"/>
        <v>0</v>
      </c>
      <c r="I11" s="113"/>
    </row>
    <row r="12" spans="1:9">
      <c r="A12" s="262"/>
      <c r="B12" s="114" t="s">
        <v>77</v>
      </c>
      <c r="C12" s="121" t="s">
        <v>42</v>
      </c>
      <c r="D12" s="122">
        <v>150</v>
      </c>
      <c r="E12" s="123"/>
      <c r="F12" s="124">
        <f t="shared" si="0"/>
        <v>0</v>
      </c>
      <c r="G12" s="125"/>
      <c r="H12" s="124">
        <f t="shared" si="1"/>
        <v>0</v>
      </c>
      <c r="I12" s="113"/>
    </row>
    <row r="13" spans="1:9">
      <c r="A13" s="262"/>
      <c r="B13" s="114" t="s">
        <v>78</v>
      </c>
      <c r="C13" s="121" t="s">
        <v>42</v>
      </c>
      <c r="D13" s="122">
        <v>100</v>
      </c>
      <c r="E13" s="123"/>
      <c r="F13" s="124">
        <f t="shared" si="0"/>
        <v>0</v>
      </c>
      <c r="G13" s="125"/>
      <c r="H13" s="124">
        <f t="shared" si="1"/>
        <v>0</v>
      </c>
      <c r="I13" s="113"/>
    </row>
    <row r="14" spans="1:9">
      <c r="A14" s="262"/>
      <c r="B14" s="114" t="s">
        <v>79</v>
      </c>
      <c r="C14" s="121" t="s">
        <v>42</v>
      </c>
      <c r="D14" s="122">
        <v>200</v>
      </c>
      <c r="E14" s="123"/>
      <c r="F14" s="124">
        <f t="shared" si="0"/>
        <v>0</v>
      </c>
      <c r="G14" s="125"/>
      <c r="H14" s="124">
        <f t="shared" si="1"/>
        <v>0</v>
      </c>
      <c r="I14" s="113"/>
    </row>
    <row r="15" spans="1:9">
      <c r="A15" s="262"/>
      <c r="B15" s="114" t="s">
        <v>80</v>
      </c>
      <c r="C15" s="121" t="s">
        <v>42</v>
      </c>
      <c r="D15" s="122">
        <v>600</v>
      </c>
      <c r="E15" s="123"/>
      <c r="F15" s="124">
        <f t="shared" si="0"/>
        <v>0</v>
      </c>
      <c r="G15" s="125"/>
      <c r="H15" s="124">
        <f t="shared" si="1"/>
        <v>0</v>
      </c>
      <c r="I15" s="113"/>
    </row>
    <row r="16" spans="1:9">
      <c r="A16" s="262"/>
      <c r="B16" s="114" t="s">
        <v>81</v>
      </c>
      <c r="C16" s="121" t="s">
        <v>42</v>
      </c>
      <c r="D16" s="122">
        <v>100</v>
      </c>
      <c r="E16" s="123"/>
      <c r="F16" s="124">
        <f t="shared" si="0"/>
        <v>0</v>
      </c>
      <c r="G16" s="125"/>
      <c r="H16" s="124">
        <f t="shared" si="1"/>
        <v>0</v>
      </c>
      <c r="I16" s="113"/>
    </row>
    <row r="17" spans="1:9">
      <c r="A17" s="262"/>
      <c r="B17" s="114" t="s">
        <v>82</v>
      </c>
      <c r="C17" s="121" t="s">
        <v>42</v>
      </c>
      <c r="D17" s="122">
        <v>80</v>
      </c>
      <c r="E17" s="123"/>
      <c r="F17" s="124">
        <f t="shared" si="0"/>
        <v>0</v>
      </c>
      <c r="G17" s="125"/>
      <c r="H17" s="124">
        <f t="shared" si="1"/>
        <v>0</v>
      </c>
      <c r="I17" s="113"/>
    </row>
    <row r="18" spans="1:9">
      <c r="A18" s="262"/>
      <c r="B18" s="114" t="s">
        <v>83</v>
      </c>
      <c r="C18" s="121" t="s">
        <v>42</v>
      </c>
      <c r="D18" s="122">
        <v>10</v>
      </c>
      <c r="E18" s="123"/>
      <c r="F18" s="124">
        <f t="shared" si="0"/>
        <v>0</v>
      </c>
      <c r="G18" s="125"/>
      <c r="H18" s="124">
        <f t="shared" si="1"/>
        <v>0</v>
      </c>
      <c r="I18" s="113"/>
    </row>
    <row r="19" spans="1:9">
      <c r="A19" s="262"/>
      <c r="B19" s="114" t="s">
        <v>84</v>
      </c>
      <c r="C19" s="121" t="s">
        <v>42</v>
      </c>
      <c r="D19" s="122">
        <v>10</v>
      </c>
      <c r="E19" s="123"/>
      <c r="F19" s="124">
        <f t="shared" si="0"/>
        <v>0</v>
      </c>
      <c r="G19" s="125"/>
      <c r="H19" s="124">
        <f t="shared" si="1"/>
        <v>0</v>
      </c>
      <c r="I19" s="113"/>
    </row>
    <row r="20" spans="1:9">
      <c r="A20" s="262"/>
      <c r="B20" s="114" t="s">
        <v>85</v>
      </c>
      <c r="C20" s="121" t="s">
        <v>42</v>
      </c>
      <c r="D20" s="122">
        <v>10</v>
      </c>
      <c r="E20" s="123"/>
      <c r="F20" s="124">
        <f t="shared" si="0"/>
        <v>0</v>
      </c>
      <c r="G20" s="125"/>
      <c r="H20" s="124">
        <f t="shared" si="1"/>
        <v>0</v>
      </c>
      <c r="I20" s="113"/>
    </row>
    <row r="21" spans="1:9">
      <c r="A21" s="263"/>
      <c r="B21" s="114" t="s">
        <v>86</v>
      </c>
      <c r="C21" s="121" t="s">
        <v>42</v>
      </c>
      <c r="D21" s="122">
        <v>10</v>
      </c>
      <c r="E21" s="123"/>
      <c r="F21" s="124">
        <f t="shared" si="0"/>
        <v>0</v>
      </c>
      <c r="G21" s="125"/>
      <c r="H21" s="124">
        <f t="shared" si="1"/>
        <v>0</v>
      </c>
      <c r="I21" s="113"/>
    </row>
    <row r="22" spans="1:9">
      <c r="A22" s="126"/>
      <c r="B22" s="127" t="s">
        <v>87</v>
      </c>
      <c r="C22" s="128" t="s">
        <v>33</v>
      </c>
      <c r="D22" s="129" t="s">
        <v>33</v>
      </c>
      <c r="E22" s="130" t="s">
        <v>33</v>
      </c>
      <c r="F22" s="131">
        <f>SUM(F9:F21)</f>
        <v>0</v>
      </c>
      <c r="G22" s="132" t="s">
        <v>33</v>
      </c>
      <c r="H22" s="131">
        <f>SUM(H9:H21)</f>
        <v>0</v>
      </c>
      <c r="I22" s="129" t="s">
        <v>33</v>
      </c>
    </row>
    <row r="24" spans="1:9" ht="100.5" customHeight="1">
      <c r="B24" s="264" t="s">
        <v>88</v>
      </c>
      <c r="C24" s="264"/>
      <c r="D24" s="264"/>
      <c r="E24" s="264"/>
      <c r="F24" s="264"/>
      <c r="G24" s="264"/>
      <c r="H24" s="264"/>
      <c r="I24" s="264"/>
    </row>
  </sheetData>
  <mergeCells count="3">
    <mergeCell ref="H3:I6"/>
    <mergeCell ref="A8:A21"/>
    <mergeCell ref="B24:I24"/>
  </mergeCells>
  <pageMargins left="0.7" right="0.7" top="0.75" bottom="0.75" header="0.3" footer="0.3"/>
  <pageSetup paperSize="9" scale="62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8ABBB-389A-4479-92EA-DCC6DAB3A885}">
  <dimension ref="A1:I23"/>
  <sheetViews>
    <sheetView view="pageBreakPreview" topLeftCell="A22" zoomScale="60" zoomScaleNormal="100" workbookViewId="0">
      <selection activeCell="M9" sqref="M9"/>
    </sheetView>
  </sheetViews>
  <sheetFormatPr defaultRowHeight="15"/>
  <cols>
    <col min="1" max="1" width="6.140625" customWidth="1"/>
    <col min="2" max="2" width="48.5703125" customWidth="1"/>
    <col min="5" max="5" width="12.5703125" customWidth="1"/>
    <col min="6" max="6" width="17.85546875" customWidth="1"/>
    <col min="8" max="8" width="14.85546875" customWidth="1"/>
    <col min="9" max="9" width="17.85546875" customWidth="1"/>
  </cols>
  <sheetData>
    <row r="1" spans="1:9">
      <c r="G1" s="247" t="s">
        <v>218</v>
      </c>
      <c r="H1" s="247"/>
      <c r="I1" s="247"/>
    </row>
    <row r="2" spans="1:9">
      <c r="G2" s="247"/>
      <c r="H2" s="247"/>
      <c r="I2" s="247"/>
    </row>
    <row r="3" spans="1:9">
      <c r="G3" s="247"/>
      <c r="H3" s="247"/>
      <c r="I3" s="247"/>
    </row>
    <row r="4" spans="1:9">
      <c r="A4" s="265" t="s">
        <v>214</v>
      </c>
      <c r="B4" s="265"/>
      <c r="C4" s="265"/>
      <c r="D4" s="265"/>
      <c r="E4" s="265"/>
      <c r="F4" s="265"/>
      <c r="G4" s="265"/>
      <c r="H4" s="133"/>
      <c r="I4" s="133"/>
    </row>
    <row r="5" spans="1:9">
      <c r="A5" s="266" t="s">
        <v>0</v>
      </c>
      <c r="B5" s="266" t="s">
        <v>27</v>
      </c>
      <c r="C5" s="266" t="s">
        <v>35</v>
      </c>
      <c r="D5" s="266" t="s">
        <v>28</v>
      </c>
      <c r="E5" s="266" t="s">
        <v>201</v>
      </c>
      <c r="F5" s="266" t="s">
        <v>202</v>
      </c>
      <c r="G5" s="266" t="s">
        <v>198</v>
      </c>
      <c r="H5" s="266" t="s">
        <v>203</v>
      </c>
      <c r="I5" s="266" t="s">
        <v>199</v>
      </c>
    </row>
    <row r="6" spans="1:9">
      <c r="A6" s="266"/>
      <c r="B6" s="266"/>
      <c r="C6" s="266"/>
      <c r="D6" s="266"/>
      <c r="E6" s="266"/>
      <c r="F6" s="266"/>
      <c r="G6" s="266"/>
      <c r="H6" s="266"/>
      <c r="I6" s="266"/>
    </row>
    <row r="7" spans="1:9">
      <c r="A7" s="266"/>
      <c r="B7" s="266"/>
      <c r="C7" s="266"/>
      <c r="D7" s="266"/>
      <c r="E7" s="266"/>
      <c r="F7" s="266"/>
      <c r="G7" s="266"/>
      <c r="H7" s="266"/>
      <c r="I7" s="266"/>
    </row>
    <row r="8" spans="1:9">
      <c r="A8" s="266"/>
      <c r="B8" s="266"/>
      <c r="C8" s="266"/>
      <c r="D8" s="266"/>
      <c r="E8" s="266"/>
      <c r="F8" s="266"/>
      <c r="G8" s="266"/>
      <c r="H8" s="266"/>
      <c r="I8" s="266"/>
    </row>
    <row r="9" spans="1:9">
      <c r="A9" s="157">
        <v>1</v>
      </c>
      <c r="B9" s="158">
        <v>2</v>
      </c>
      <c r="C9" s="157">
        <v>3</v>
      </c>
      <c r="D9" s="157">
        <v>4</v>
      </c>
      <c r="E9" s="157">
        <v>5</v>
      </c>
      <c r="F9" s="157">
        <v>6</v>
      </c>
      <c r="G9" s="157">
        <v>7</v>
      </c>
      <c r="H9" s="157">
        <v>8</v>
      </c>
      <c r="I9" s="159">
        <v>9</v>
      </c>
    </row>
    <row r="10" spans="1:9">
      <c r="A10" s="267" t="s">
        <v>40</v>
      </c>
      <c r="B10" s="135" t="s">
        <v>89</v>
      </c>
      <c r="C10" s="267" t="s">
        <v>31</v>
      </c>
      <c r="D10" s="267">
        <v>40</v>
      </c>
      <c r="E10" s="268"/>
      <c r="F10" s="269">
        <f>D10*E10</f>
        <v>0</v>
      </c>
      <c r="G10" s="270"/>
      <c r="H10" s="269">
        <f>F10*(G10+1)</f>
        <v>0</v>
      </c>
      <c r="I10" s="271"/>
    </row>
    <row r="11" spans="1:9" ht="224.25" customHeight="1">
      <c r="A11" s="267"/>
      <c r="B11" s="137" t="s">
        <v>90</v>
      </c>
      <c r="C11" s="267"/>
      <c r="D11" s="267"/>
      <c r="E11" s="268"/>
      <c r="F11" s="269"/>
      <c r="G11" s="270"/>
      <c r="H11" s="269"/>
      <c r="I11" s="271"/>
    </row>
    <row r="12" spans="1:9">
      <c r="A12" s="267" t="s">
        <v>9</v>
      </c>
      <c r="B12" s="273" t="s">
        <v>91</v>
      </c>
      <c r="C12" s="267" t="s">
        <v>31</v>
      </c>
      <c r="D12" s="267">
        <v>40</v>
      </c>
      <c r="E12" s="274"/>
      <c r="F12" s="269">
        <f>D12*E12</f>
        <v>0</v>
      </c>
      <c r="G12" s="270"/>
      <c r="H12" s="269">
        <f>F12*(G12+1)</f>
        <v>0</v>
      </c>
      <c r="I12" s="271"/>
    </row>
    <row r="13" spans="1:9" ht="30.75" customHeight="1">
      <c r="A13" s="267"/>
      <c r="B13" s="273"/>
      <c r="C13" s="267"/>
      <c r="D13" s="267"/>
      <c r="E13" s="274"/>
      <c r="F13" s="269"/>
      <c r="G13" s="270"/>
      <c r="H13" s="269"/>
      <c r="I13" s="271"/>
    </row>
    <row r="14" spans="1:9" ht="38.25">
      <c r="A14" s="134">
        <v>3</v>
      </c>
      <c r="B14" s="138" t="s">
        <v>92</v>
      </c>
      <c r="C14" s="134" t="s">
        <v>31</v>
      </c>
      <c r="D14" s="134">
        <v>15</v>
      </c>
      <c r="E14" s="139"/>
      <c r="F14" s="219">
        <f t="shared" ref="F14:F19" si="0">D14*E14</f>
        <v>0</v>
      </c>
      <c r="G14" s="136"/>
      <c r="H14" s="219">
        <f t="shared" ref="H14:H19" si="1">F14*(G14+1)</f>
        <v>0</v>
      </c>
      <c r="I14" s="140"/>
    </row>
    <row r="15" spans="1:9" ht="153.75">
      <c r="A15" s="134">
        <v>4</v>
      </c>
      <c r="B15" s="141" t="s">
        <v>93</v>
      </c>
      <c r="C15" s="134" t="s">
        <v>31</v>
      </c>
      <c r="D15" s="134">
        <v>20</v>
      </c>
      <c r="E15" s="139"/>
      <c r="F15" s="219">
        <f t="shared" si="0"/>
        <v>0</v>
      </c>
      <c r="G15" s="136"/>
      <c r="H15" s="219">
        <f t="shared" si="1"/>
        <v>0</v>
      </c>
      <c r="I15" s="140"/>
    </row>
    <row r="16" spans="1:9" ht="204.75">
      <c r="A16" s="142">
        <v>5</v>
      </c>
      <c r="B16" s="143" t="s">
        <v>94</v>
      </c>
      <c r="C16" s="134" t="s">
        <v>31</v>
      </c>
      <c r="D16" s="134">
        <v>15</v>
      </c>
      <c r="E16" s="139"/>
      <c r="F16" s="219">
        <f t="shared" si="0"/>
        <v>0</v>
      </c>
      <c r="G16" s="136"/>
      <c r="H16" s="219">
        <f t="shared" si="1"/>
        <v>0</v>
      </c>
      <c r="I16" s="140"/>
    </row>
    <row r="17" spans="1:9" ht="217.5">
      <c r="A17" s="144">
        <v>6</v>
      </c>
      <c r="B17" s="143" t="s">
        <v>95</v>
      </c>
      <c r="C17" s="134" t="s">
        <v>31</v>
      </c>
      <c r="D17" s="134">
        <v>10</v>
      </c>
      <c r="E17" s="139"/>
      <c r="F17" s="219">
        <f t="shared" si="0"/>
        <v>0</v>
      </c>
      <c r="G17" s="136"/>
      <c r="H17" s="219">
        <f t="shared" si="1"/>
        <v>0</v>
      </c>
      <c r="I17" s="140"/>
    </row>
    <row r="18" spans="1:9" ht="51.75">
      <c r="A18" s="144">
        <v>7</v>
      </c>
      <c r="B18" s="143" t="s">
        <v>96</v>
      </c>
      <c r="C18" s="134" t="s">
        <v>31</v>
      </c>
      <c r="D18" s="134">
        <v>5</v>
      </c>
      <c r="E18" s="139"/>
      <c r="F18" s="219">
        <f t="shared" si="0"/>
        <v>0</v>
      </c>
      <c r="G18" s="136"/>
      <c r="H18" s="219">
        <f t="shared" si="1"/>
        <v>0</v>
      </c>
      <c r="I18" s="140"/>
    </row>
    <row r="19" spans="1:9" ht="51.75">
      <c r="A19" s="145">
        <v>8</v>
      </c>
      <c r="B19" s="146" t="s">
        <v>97</v>
      </c>
      <c r="C19" s="147" t="s">
        <v>31</v>
      </c>
      <c r="D19" s="147">
        <v>5</v>
      </c>
      <c r="E19" s="148"/>
      <c r="F19" s="220">
        <f t="shared" si="0"/>
        <v>0</v>
      </c>
      <c r="G19" s="149"/>
      <c r="H19" s="220">
        <f t="shared" si="1"/>
        <v>0</v>
      </c>
      <c r="I19" s="150"/>
    </row>
    <row r="20" spans="1:9">
      <c r="A20" s="151"/>
      <c r="B20" s="152" t="s">
        <v>32</v>
      </c>
      <c r="C20" s="153" t="s">
        <v>6</v>
      </c>
      <c r="D20" s="153" t="s">
        <v>6</v>
      </c>
      <c r="E20" s="154" t="s">
        <v>6</v>
      </c>
      <c r="F20" s="221">
        <f>SUM(F10:F19)</f>
        <v>0</v>
      </c>
      <c r="G20" s="155" t="s">
        <v>6</v>
      </c>
      <c r="H20" s="221">
        <f>SUM(H10:H19)</f>
        <v>0</v>
      </c>
      <c r="I20" s="156" t="s">
        <v>6</v>
      </c>
    </row>
    <row r="23" spans="1:9" ht="117.75" customHeight="1">
      <c r="B23" s="272" t="s">
        <v>98</v>
      </c>
      <c r="C23" s="272"/>
      <c r="D23" s="272"/>
      <c r="E23" s="272"/>
      <c r="F23" s="272"/>
      <c r="G23" s="272"/>
      <c r="H23" s="272"/>
    </row>
  </sheetData>
  <mergeCells count="29">
    <mergeCell ref="B23:H23"/>
    <mergeCell ref="A12:A13"/>
    <mergeCell ref="B12:B13"/>
    <mergeCell ref="C12:C13"/>
    <mergeCell ref="D12:D13"/>
    <mergeCell ref="E12:E13"/>
    <mergeCell ref="F12:F13"/>
    <mergeCell ref="G10:G11"/>
    <mergeCell ref="H10:H11"/>
    <mergeCell ref="I10:I11"/>
    <mergeCell ref="G12:G13"/>
    <mergeCell ref="H12:H13"/>
    <mergeCell ref="I12:I13"/>
    <mergeCell ref="A10:A11"/>
    <mergeCell ref="C10:C11"/>
    <mergeCell ref="D10:D11"/>
    <mergeCell ref="E10:E11"/>
    <mergeCell ref="F10:F11"/>
    <mergeCell ref="G1:I3"/>
    <mergeCell ref="A4:G4"/>
    <mergeCell ref="A5:A8"/>
    <mergeCell ref="B5:B8"/>
    <mergeCell ref="C5:C8"/>
    <mergeCell ref="D5:D8"/>
    <mergeCell ref="E5:E8"/>
    <mergeCell ref="F5:F8"/>
    <mergeCell ref="G5:G8"/>
    <mergeCell ref="H5:H8"/>
    <mergeCell ref="I5:I8"/>
  </mergeCells>
  <pageMargins left="0.7" right="0.7" top="0.75" bottom="0.75" header="0.3" footer="0.3"/>
  <pageSetup paperSize="9" scale="58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6F945-6119-484A-9E5C-BA7F79C8A594}">
  <dimension ref="A1:I16"/>
  <sheetViews>
    <sheetView view="pageBreakPreview" zoomScale="60" zoomScaleNormal="100" workbookViewId="0">
      <selection activeCell="N6" sqref="N6"/>
    </sheetView>
  </sheetViews>
  <sheetFormatPr defaultRowHeight="15"/>
  <cols>
    <col min="1" max="1" width="5.140625" customWidth="1"/>
    <col min="2" max="2" width="46.7109375" customWidth="1"/>
    <col min="5" max="5" width="18" customWidth="1"/>
    <col min="6" max="6" width="14.7109375" customWidth="1"/>
    <col min="8" max="8" width="17.7109375" customWidth="1"/>
    <col min="9" max="9" width="20" customWidth="1"/>
  </cols>
  <sheetData>
    <row r="1" spans="1:9">
      <c r="G1" s="247" t="s">
        <v>218</v>
      </c>
      <c r="H1" s="247"/>
      <c r="I1" s="247"/>
    </row>
    <row r="2" spans="1:9">
      <c r="G2" s="247"/>
      <c r="H2" s="247"/>
      <c r="I2" s="247"/>
    </row>
    <row r="3" spans="1:9">
      <c r="A3" s="162" t="s">
        <v>215</v>
      </c>
      <c r="B3" s="161"/>
      <c r="C3" s="161"/>
      <c r="D3" s="161"/>
      <c r="E3" s="161"/>
      <c r="F3" s="161"/>
      <c r="G3" s="247"/>
      <c r="H3" s="247"/>
      <c r="I3" s="247"/>
    </row>
    <row r="4" spans="1:9">
      <c r="A4" s="161"/>
      <c r="B4" s="161"/>
      <c r="C4" s="161"/>
      <c r="D4" s="161"/>
      <c r="E4" s="161"/>
      <c r="F4" s="161"/>
      <c r="G4" s="161"/>
      <c r="H4" s="161"/>
      <c r="I4" s="161"/>
    </row>
    <row r="5" spans="1:9" ht="38.25">
      <c r="A5" s="233" t="s">
        <v>99</v>
      </c>
      <c r="B5" s="233" t="s">
        <v>27</v>
      </c>
      <c r="C5" s="233" t="s">
        <v>28</v>
      </c>
      <c r="D5" s="233" t="s">
        <v>35</v>
      </c>
      <c r="E5" s="233" t="s">
        <v>1</v>
      </c>
      <c r="F5" s="233" t="s">
        <v>2</v>
      </c>
      <c r="G5" s="234" t="s">
        <v>101</v>
      </c>
      <c r="H5" s="235" t="s">
        <v>4</v>
      </c>
      <c r="I5" s="153" t="s">
        <v>39</v>
      </c>
    </row>
    <row r="6" spans="1:9" ht="63.75">
      <c r="A6" s="140">
        <v>1</v>
      </c>
      <c r="B6" s="163" t="s">
        <v>102</v>
      </c>
      <c r="C6" s="140">
        <v>1</v>
      </c>
      <c r="D6" s="140" t="s">
        <v>31</v>
      </c>
      <c r="E6" s="164"/>
      <c r="F6" s="165">
        <f t="shared" ref="F6:F12" si="0">C6*E6</f>
        <v>0</v>
      </c>
      <c r="G6" s="166"/>
      <c r="H6" s="167">
        <f t="shared" ref="H6:H12" si="1">F6*(G6+1)</f>
        <v>0</v>
      </c>
      <c r="I6" s="165"/>
    </row>
    <row r="7" spans="1:9" ht="89.25">
      <c r="A7" s="140">
        <v>2</v>
      </c>
      <c r="B7" s="163" t="s">
        <v>103</v>
      </c>
      <c r="C7" s="140">
        <v>1</v>
      </c>
      <c r="D7" s="140" t="s">
        <v>31</v>
      </c>
      <c r="E7" s="164"/>
      <c r="F7" s="165">
        <f t="shared" si="0"/>
        <v>0</v>
      </c>
      <c r="G7" s="166"/>
      <c r="H7" s="167">
        <f t="shared" si="1"/>
        <v>0</v>
      </c>
      <c r="I7" s="165"/>
    </row>
    <row r="8" spans="1:9">
      <c r="A8" s="140">
        <v>3</v>
      </c>
      <c r="B8" s="163" t="s">
        <v>104</v>
      </c>
      <c r="C8" s="140">
        <v>30</v>
      </c>
      <c r="D8" s="140" t="s">
        <v>31</v>
      </c>
      <c r="E8" s="164"/>
      <c r="F8" s="165">
        <f t="shared" si="0"/>
        <v>0</v>
      </c>
      <c r="G8" s="166"/>
      <c r="H8" s="167">
        <f t="shared" si="1"/>
        <v>0</v>
      </c>
      <c r="I8" s="165"/>
    </row>
    <row r="9" spans="1:9">
      <c r="A9" s="140">
        <v>4</v>
      </c>
      <c r="B9" s="163" t="s">
        <v>105</v>
      </c>
      <c r="C9" s="140">
        <v>1</v>
      </c>
      <c r="D9" s="140" t="s">
        <v>31</v>
      </c>
      <c r="E9" s="164"/>
      <c r="F9" s="165">
        <f t="shared" si="0"/>
        <v>0</v>
      </c>
      <c r="G9" s="166"/>
      <c r="H9" s="167">
        <f t="shared" si="1"/>
        <v>0</v>
      </c>
      <c r="I9" s="165"/>
    </row>
    <row r="10" spans="1:9" ht="25.5">
      <c r="A10" s="140">
        <v>5</v>
      </c>
      <c r="B10" s="163" t="s">
        <v>106</v>
      </c>
      <c r="C10" s="140">
        <v>1</v>
      </c>
      <c r="D10" s="140" t="s">
        <v>31</v>
      </c>
      <c r="E10" s="164"/>
      <c r="F10" s="165">
        <f t="shared" si="0"/>
        <v>0</v>
      </c>
      <c r="G10" s="166"/>
      <c r="H10" s="167">
        <f t="shared" si="1"/>
        <v>0</v>
      </c>
      <c r="I10" s="165"/>
    </row>
    <row r="11" spans="1:9">
      <c r="A11" s="140">
        <v>6</v>
      </c>
      <c r="B11" s="163" t="s">
        <v>107</v>
      </c>
      <c r="C11" s="140">
        <v>1</v>
      </c>
      <c r="D11" s="140" t="s">
        <v>31</v>
      </c>
      <c r="E11" s="164"/>
      <c r="F11" s="165">
        <f t="shared" si="0"/>
        <v>0</v>
      </c>
      <c r="G11" s="166"/>
      <c r="H11" s="167">
        <f t="shared" si="1"/>
        <v>0</v>
      </c>
      <c r="I11" s="165"/>
    </row>
    <row r="12" spans="1:9" ht="114.75">
      <c r="A12" s="150">
        <v>7</v>
      </c>
      <c r="B12" s="168" t="s">
        <v>108</v>
      </c>
      <c r="C12" s="150">
        <v>40</v>
      </c>
      <c r="D12" s="150" t="s">
        <v>31</v>
      </c>
      <c r="E12" s="169"/>
      <c r="F12" s="165">
        <f t="shared" si="0"/>
        <v>0</v>
      </c>
      <c r="G12" s="166"/>
      <c r="H12" s="167">
        <f t="shared" si="1"/>
        <v>0</v>
      </c>
      <c r="I12" s="165"/>
    </row>
    <row r="13" spans="1:9">
      <c r="A13" s="170"/>
      <c r="B13" s="170" t="s">
        <v>32</v>
      </c>
      <c r="C13" s="170" t="s">
        <v>6</v>
      </c>
      <c r="D13" s="170" t="s">
        <v>6</v>
      </c>
      <c r="E13" s="171" t="s">
        <v>6</v>
      </c>
      <c r="F13" s="172">
        <f>SUM(F6:F12)</f>
        <v>0</v>
      </c>
      <c r="G13" s="170" t="s">
        <v>6</v>
      </c>
      <c r="H13" s="173">
        <f>SUM(H6:H12)</f>
        <v>0</v>
      </c>
      <c r="I13" s="174" t="s">
        <v>33</v>
      </c>
    </row>
    <row r="14" spans="1:9">
      <c r="A14" s="1"/>
      <c r="B14" s="1"/>
      <c r="C14" s="1"/>
      <c r="D14" s="1"/>
      <c r="E14" s="1"/>
      <c r="F14" s="1"/>
      <c r="G14" s="1"/>
      <c r="H14" s="1"/>
      <c r="I14" s="1"/>
    </row>
    <row r="15" spans="1:9" ht="124.5" customHeight="1">
      <c r="A15" s="1"/>
      <c r="B15" s="272" t="s">
        <v>98</v>
      </c>
      <c r="C15" s="272"/>
      <c r="D15" s="272"/>
      <c r="E15" s="272"/>
      <c r="F15" s="272"/>
      <c r="G15" s="272"/>
      <c r="H15" s="272"/>
      <c r="I15" s="160"/>
    </row>
    <row r="16" spans="1:9">
      <c r="A16" s="1"/>
      <c r="B16" s="1"/>
      <c r="C16" s="1"/>
      <c r="D16" s="1"/>
      <c r="E16" s="1"/>
      <c r="F16" s="1"/>
      <c r="G16" s="1"/>
      <c r="H16" s="1"/>
      <c r="I16" s="1"/>
    </row>
  </sheetData>
  <mergeCells count="2">
    <mergeCell ref="B15:H15"/>
    <mergeCell ref="G1:I3"/>
  </mergeCells>
  <pageMargins left="0.7" right="0.7" top="0.75" bottom="0.75" header="0.3" footer="0.3"/>
  <pageSetup paperSize="9" scale="58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49E5D-83F4-41F0-96B9-D44EA041BE67}">
  <dimension ref="A1:I35"/>
  <sheetViews>
    <sheetView view="pageBreakPreview" zoomScale="60" zoomScaleNormal="100" workbookViewId="0">
      <selection activeCell="G1" sqref="G1:I3"/>
    </sheetView>
  </sheetViews>
  <sheetFormatPr defaultRowHeight="15"/>
  <cols>
    <col min="1" max="1" width="6" customWidth="1"/>
    <col min="2" max="2" width="55.7109375" customWidth="1"/>
    <col min="5" max="5" width="15.42578125" customWidth="1"/>
    <col min="6" max="6" width="15.5703125" customWidth="1"/>
    <col min="7" max="7" width="9.7109375" customWidth="1"/>
    <col min="8" max="8" width="19.28515625" customWidth="1"/>
    <col min="9" max="9" width="23.5703125" customWidth="1"/>
  </cols>
  <sheetData>
    <row r="1" spans="1:9">
      <c r="G1" s="247" t="s">
        <v>218</v>
      </c>
      <c r="H1" s="247"/>
      <c r="I1" s="247"/>
    </row>
    <row r="2" spans="1:9">
      <c r="G2" s="247"/>
      <c r="H2" s="247"/>
      <c r="I2" s="247"/>
    </row>
    <row r="3" spans="1:9">
      <c r="G3" s="247"/>
      <c r="H3" s="247"/>
      <c r="I3" s="247"/>
    </row>
    <row r="4" spans="1:9">
      <c r="A4" s="275" t="s">
        <v>216</v>
      </c>
      <c r="B4" s="275"/>
      <c r="C4" s="275"/>
      <c r="D4" s="275"/>
      <c r="E4" s="275"/>
      <c r="F4" s="275"/>
      <c r="G4" s="275"/>
      <c r="H4" s="275"/>
      <c r="I4" s="275"/>
    </row>
    <row r="5" spans="1:9" ht="38.25">
      <c r="A5" s="175" t="s">
        <v>109</v>
      </c>
      <c r="B5" s="175" t="s">
        <v>27</v>
      </c>
      <c r="C5" s="176" t="s">
        <v>35</v>
      </c>
      <c r="D5" s="176" t="s">
        <v>28</v>
      </c>
      <c r="E5" s="182" t="s">
        <v>204</v>
      </c>
      <c r="F5" s="10" t="s">
        <v>205</v>
      </c>
      <c r="G5" s="10" t="s">
        <v>198</v>
      </c>
      <c r="H5" s="176" t="s">
        <v>206</v>
      </c>
      <c r="I5" s="176" t="s">
        <v>39</v>
      </c>
    </row>
    <row r="6" spans="1:9" ht="114" customHeight="1">
      <c r="A6" s="177">
        <v>1</v>
      </c>
      <c r="B6" s="178" t="s">
        <v>110</v>
      </c>
      <c r="C6" s="177" t="s">
        <v>31</v>
      </c>
      <c r="D6" s="177">
        <v>15</v>
      </c>
      <c r="E6" s="184"/>
      <c r="F6" s="222">
        <f>D6*E6</f>
        <v>0</v>
      </c>
      <c r="G6" s="185"/>
      <c r="H6" s="222">
        <f>F6*(G6+1)</f>
        <v>0</v>
      </c>
      <c r="I6" s="18"/>
    </row>
    <row r="7" spans="1:9" ht="25.5">
      <c r="A7" s="177">
        <v>2</v>
      </c>
      <c r="B7" s="178" t="s">
        <v>111</v>
      </c>
      <c r="C7" s="177" t="s">
        <v>31</v>
      </c>
      <c r="D7" s="177">
        <v>5</v>
      </c>
      <c r="E7" s="183"/>
      <c r="F7" s="222">
        <f t="shared" ref="F7:F27" si="0">D7*E7</f>
        <v>0</v>
      </c>
      <c r="G7" s="185"/>
      <c r="H7" s="222">
        <f t="shared" ref="H7:H27" si="1">F7*(G7+1)</f>
        <v>0</v>
      </c>
      <c r="I7" s="18"/>
    </row>
    <row r="8" spans="1:9" ht="38.25">
      <c r="A8" s="177">
        <v>3</v>
      </c>
      <c r="B8" s="178" t="s">
        <v>112</v>
      </c>
      <c r="C8" s="177" t="s">
        <v>31</v>
      </c>
      <c r="D8" s="177">
        <v>2</v>
      </c>
      <c r="E8" s="183"/>
      <c r="F8" s="222">
        <f t="shared" si="0"/>
        <v>0</v>
      </c>
      <c r="G8" s="185"/>
      <c r="H8" s="222">
        <f t="shared" si="1"/>
        <v>0</v>
      </c>
      <c r="I8" s="18"/>
    </row>
    <row r="9" spans="1:9" ht="51">
      <c r="A9" s="177">
        <v>4</v>
      </c>
      <c r="B9" s="178" t="s">
        <v>113</v>
      </c>
      <c r="C9" s="177" t="s">
        <v>31</v>
      </c>
      <c r="D9" s="177">
        <v>2</v>
      </c>
      <c r="E9" s="183"/>
      <c r="F9" s="222">
        <f t="shared" si="0"/>
        <v>0</v>
      </c>
      <c r="G9" s="185"/>
      <c r="H9" s="222">
        <f t="shared" si="1"/>
        <v>0</v>
      </c>
      <c r="I9" s="18"/>
    </row>
    <row r="10" spans="1:9" ht="127.5">
      <c r="A10" s="177">
        <v>5</v>
      </c>
      <c r="B10" s="178" t="s">
        <v>114</v>
      </c>
      <c r="C10" s="177" t="s">
        <v>31</v>
      </c>
      <c r="D10" s="177">
        <v>10</v>
      </c>
      <c r="E10" s="183"/>
      <c r="F10" s="222">
        <f t="shared" si="0"/>
        <v>0</v>
      </c>
      <c r="G10" s="185"/>
      <c r="H10" s="222">
        <f t="shared" si="1"/>
        <v>0</v>
      </c>
      <c r="I10" s="18"/>
    </row>
    <row r="11" spans="1:9" ht="63.75">
      <c r="A11" s="177">
        <v>6</v>
      </c>
      <c r="B11" s="178" t="s">
        <v>115</v>
      </c>
      <c r="C11" s="177" t="s">
        <v>31</v>
      </c>
      <c r="D11" s="177">
        <v>20</v>
      </c>
      <c r="E11" s="183"/>
      <c r="F11" s="222">
        <f t="shared" si="0"/>
        <v>0</v>
      </c>
      <c r="G11" s="185"/>
      <c r="H11" s="222">
        <f t="shared" si="1"/>
        <v>0</v>
      </c>
      <c r="I11" s="18"/>
    </row>
    <row r="12" spans="1:9" ht="38.25">
      <c r="A12" s="177">
        <v>7</v>
      </c>
      <c r="B12" s="178" t="s">
        <v>116</v>
      </c>
      <c r="C12" s="177" t="s">
        <v>31</v>
      </c>
      <c r="D12" s="177">
        <v>10</v>
      </c>
      <c r="E12" s="183"/>
      <c r="F12" s="222">
        <f t="shared" si="0"/>
        <v>0</v>
      </c>
      <c r="G12" s="185"/>
      <c r="H12" s="222">
        <f t="shared" si="1"/>
        <v>0</v>
      </c>
      <c r="I12" s="18"/>
    </row>
    <row r="13" spans="1:9">
      <c r="A13" s="177">
        <v>8</v>
      </c>
      <c r="B13" s="18" t="s">
        <v>117</v>
      </c>
      <c r="C13" s="177" t="s">
        <v>31</v>
      </c>
      <c r="D13" s="177">
        <v>35</v>
      </c>
      <c r="E13" s="184"/>
      <c r="F13" s="222">
        <f t="shared" si="0"/>
        <v>0</v>
      </c>
      <c r="G13" s="185"/>
      <c r="H13" s="222">
        <f t="shared" si="1"/>
        <v>0</v>
      </c>
      <c r="I13" s="177"/>
    </row>
    <row r="14" spans="1:9">
      <c r="A14" s="177">
        <v>9</v>
      </c>
      <c r="B14" s="18" t="s">
        <v>118</v>
      </c>
      <c r="C14" s="177" t="s">
        <v>31</v>
      </c>
      <c r="D14" s="177">
        <v>35</v>
      </c>
      <c r="E14" s="184"/>
      <c r="F14" s="222">
        <f t="shared" si="0"/>
        <v>0</v>
      </c>
      <c r="G14" s="185"/>
      <c r="H14" s="222">
        <f t="shared" si="1"/>
        <v>0</v>
      </c>
      <c r="I14" s="177"/>
    </row>
    <row r="15" spans="1:9">
      <c r="A15" s="177">
        <v>10</v>
      </c>
      <c r="B15" s="18" t="s">
        <v>134</v>
      </c>
      <c r="C15" s="177" t="s">
        <v>119</v>
      </c>
      <c r="D15" s="177">
        <v>2</v>
      </c>
      <c r="E15" s="184"/>
      <c r="F15" s="222">
        <f t="shared" si="0"/>
        <v>0</v>
      </c>
      <c r="G15" s="185"/>
      <c r="H15" s="222">
        <f t="shared" si="1"/>
        <v>0</v>
      </c>
      <c r="I15" s="177"/>
    </row>
    <row r="16" spans="1:9" ht="51">
      <c r="A16" s="177">
        <v>11</v>
      </c>
      <c r="B16" s="179" t="s">
        <v>120</v>
      </c>
      <c r="C16" s="177" t="s">
        <v>31</v>
      </c>
      <c r="D16" s="177">
        <v>10</v>
      </c>
      <c r="E16" s="184"/>
      <c r="F16" s="222">
        <f t="shared" si="0"/>
        <v>0</v>
      </c>
      <c r="G16" s="185"/>
      <c r="H16" s="222">
        <f t="shared" si="1"/>
        <v>0</v>
      </c>
      <c r="I16" s="177"/>
    </row>
    <row r="17" spans="1:9" ht="89.25">
      <c r="A17" s="177">
        <v>12</v>
      </c>
      <c r="B17" s="179" t="s">
        <v>121</v>
      </c>
      <c r="C17" s="177" t="s">
        <v>31</v>
      </c>
      <c r="D17" s="177">
        <v>5</v>
      </c>
      <c r="E17" s="184"/>
      <c r="F17" s="222">
        <f t="shared" si="0"/>
        <v>0</v>
      </c>
      <c r="G17" s="185"/>
      <c r="H17" s="222">
        <f t="shared" si="1"/>
        <v>0</v>
      </c>
      <c r="I17" s="177"/>
    </row>
    <row r="18" spans="1:9" ht="89.25">
      <c r="A18" s="177">
        <v>13</v>
      </c>
      <c r="B18" s="178" t="s">
        <v>122</v>
      </c>
      <c r="C18" s="177" t="s">
        <v>119</v>
      </c>
      <c r="D18" s="177">
        <v>2</v>
      </c>
      <c r="E18" s="184"/>
      <c r="F18" s="222">
        <f t="shared" si="0"/>
        <v>0</v>
      </c>
      <c r="G18" s="185"/>
      <c r="H18" s="222">
        <f t="shared" si="1"/>
        <v>0</v>
      </c>
      <c r="I18" s="177"/>
    </row>
    <row r="19" spans="1:9" ht="76.5">
      <c r="A19" s="177">
        <v>14</v>
      </c>
      <c r="B19" s="178" t="s">
        <v>123</v>
      </c>
      <c r="C19" s="177" t="s">
        <v>31</v>
      </c>
      <c r="D19" s="177">
        <v>4</v>
      </c>
      <c r="E19" s="184"/>
      <c r="F19" s="222">
        <f t="shared" si="0"/>
        <v>0</v>
      </c>
      <c r="G19" s="185"/>
      <c r="H19" s="222">
        <f t="shared" si="1"/>
        <v>0</v>
      </c>
      <c r="I19" s="177"/>
    </row>
    <row r="20" spans="1:9" ht="89.25">
      <c r="A20" s="177">
        <v>15</v>
      </c>
      <c r="B20" s="178" t="s">
        <v>124</v>
      </c>
      <c r="C20" s="177" t="s">
        <v>31</v>
      </c>
      <c r="D20" s="177">
        <v>4</v>
      </c>
      <c r="E20" s="184"/>
      <c r="F20" s="222">
        <f t="shared" si="0"/>
        <v>0</v>
      </c>
      <c r="G20" s="185"/>
      <c r="H20" s="222">
        <f t="shared" si="1"/>
        <v>0</v>
      </c>
      <c r="I20" s="177"/>
    </row>
    <row r="21" spans="1:9" ht="141">
      <c r="A21" s="177">
        <v>16</v>
      </c>
      <c r="B21" s="180" t="s">
        <v>125</v>
      </c>
      <c r="C21" s="177" t="s">
        <v>31</v>
      </c>
      <c r="D21" s="177">
        <v>2</v>
      </c>
      <c r="E21" s="184"/>
      <c r="F21" s="222">
        <f t="shared" si="0"/>
        <v>0</v>
      </c>
      <c r="G21" s="185"/>
      <c r="H21" s="222">
        <f t="shared" si="1"/>
        <v>0</v>
      </c>
      <c r="I21" s="177"/>
    </row>
    <row r="22" spans="1:9" ht="306.75">
      <c r="A22" s="177">
        <v>17</v>
      </c>
      <c r="B22" s="180" t="s">
        <v>126</v>
      </c>
      <c r="C22" s="177" t="s">
        <v>31</v>
      </c>
      <c r="D22" s="177">
        <v>50</v>
      </c>
      <c r="E22" s="184"/>
      <c r="F22" s="222">
        <f t="shared" si="0"/>
        <v>0</v>
      </c>
      <c r="G22" s="185"/>
      <c r="H22" s="222">
        <f t="shared" si="1"/>
        <v>0</v>
      </c>
      <c r="I22" s="177"/>
    </row>
    <row r="23" spans="1:9" ht="90">
      <c r="A23" s="177">
        <v>18</v>
      </c>
      <c r="B23" s="180" t="s">
        <v>127</v>
      </c>
      <c r="C23" s="177" t="s">
        <v>31</v>
      </c>
      <c r="D23" s="177">
        <v>2</v>
      </c>
      <c r="E23" s="184"/>
      <c r="F23" s="222">
        <f t="shared" si="0"/>
        <v>0</v>
      </c>
      <c r="G23" s="185"/>
      <c r="H23" s="222">
        <f t="shared" si="1"/>
        <v>0</v>
      </c>
      <c r="I23" s="177"/>
    </row>
    <row r="24" spans="1:9" ht="25.5">
      <c r="A24" s="177">
        <v>19</v>
      </c>
      <c r="B24" s="179" t="s">
        <v>128</v>
      </c>
      <c r="C24" s="177" t="s">
        <v>31</v>
      </c>
      <c r="D24" s="177">
        <v>2</v>
      </c>
      <c r="E24" s="184"/>
      <c r="F24" s="222">
        <f t="shared" si="0"/>
        <v>0</v>
      </c>
      <c r="G24" s="185"/>
      <c r="H24" s="222">
        <f t="shared" si="1"/>
        <v>0</v>
      </c>
      <c r="I24" s="177"/>
    </row>
    <row r="25" spans="1:9">
      <c r="A25" s="177">
        <v>20</v>
      </c>
      <c r="B25" s="180" t="s">
        <v>129</v>
      </c>
      <c r="C25" s="177" t="s">
        <v>31</v>
      </c>
      <c r="D25" s="177">
        <v>2</v>
      </c>
      <c r="E25" s="184"/>
      <c r="F25" s="222">
        <f t="shared" si="0"/>
        <v>0</v>
      </c>
      <c r="G25" s="185"/>
      <c r="H25" s="222">
        <f t="shared" si="1"/>
        <v>0</v>
      </c>
      <c r="I25" s="177"/>
    </row>
    <row r="26" spans="1:9" ht="166.5">
      <c r="A26" s="177">
        <v>21</v>
      </c>
      <c r="B26" s="180" t="s">
        <v>130</v>
      </c>
      <c r="C26" s="177" t="s">
        <v>31</v>
      </c>
      <c r="D26" s="177">
        <v>8</v>
      </c>
      <c r="E26" s="184"/>
      <c r="F26" s="222">
        <f t="shared" si="0"/>
        <v>0</v>
      </c>
      <c r="G26" s="185"/>
      <c r="H26" s="222">
        <f t="shared" si="1"/>
        <v>0</v>
      </c>
      <c r="I26" s="177"/>
    </row>
    <row r="27" spans="1:9" ht="26.25">
      <c r="A27" s="177">
        <v>22</v>
      </c>
      <c r="B27" s="180" t="s">
        <v>131</v>
      </c>
      <c r="C27" s="177" t="s">
        <v>119</v>
      </c>
      <c r="D27" s="177">
        <v>2</v>
      </c>
      <c r="E27" s="184"/>
      <c r="F27" s="222">
        <f t="shared" si="0"/>
        <v>0</v>
      </c>
      <c r="G27" s="185"/>
      <c r="H27" s="222">
        <f t="shared" si="1"/>
        <v>0</v>
      </c>
      <c r="I27" s="177"/>
    </row>
    <row r="28" spans="1:9">
      <c r="A28" s="276" t="s">
        <v>87</v>
      </c>
      <c r="B28" s="277"/>
      <c r="C28" s="277"/>
      <c r="D28" s="278"/>
      <c r="E28" s="175" t="s">
        <v>6</v>
      </c>
      <c r="F28" s="223">
        <f>SUM(F6:F27)</f>
        <v>0</v>
      </c>
      <c r="G28" s="175" t="s">
        <v>6</v>
      </c>
      <c r="H28" s="223">
        <f>SUM(H6:H27)</f>
        <v>0</v>
      </c>
      <c r="I28" s="175" t="s">
        <v>6</v>
      </c>
    </row>
    <row r="29" spans="1:9" ht="75" customHeight="1">
      <c r="A29" s="181"/>
      <c r="B29" s="279" t="s">
        <v>132</v>
      </c>
      <c r="C29" s="280"/>
      <c r="D29" s="280"/>
      <c r="E29" s="280"/>
      <c r="F29" s="280"/>
      <c r="G29" s="280"/>
      <c r="H29" s="280"/>
      <c r="I29" s="1"/>
    </row>
    <row r="30" spans="1:9">
      <c r="A30" s="181"/>
      <c r="B30" s="1"/>
      <c r="C30" s="1"/>
      <c r="D30" s="181"/>
      <c r="E30" s="1"/>
      <c r="F30" s="1"/>
      <c r="G30" s="1"/>
      <c r="H30" s="1"/>
      <c r="I30" s="1"/>
    </row>
    <row r="31" spans="1:9" ht="75" customHeight="1">
      <c r="A31" s="181"/>
      <c r="B31" s="281" t="s">
        <v>133</v>
      </c>
      <c r="C31" s="282"/>
      <c r="D31" s="282"/>
      <c r="E31" s="282"/>
      <c r="F31" s="282"/>
      <c r="G31" s="282"/>
      <c r="H31" s="282"/>
      <c r="I31" s="1"/>
    </row>
    <row r="32" spans="1:9">
      <c r="A32" s="181"/>
      <c r="B32" s="1"/>
      <c r="C32" s="1"/>
      <c r="D32" s="181"/>
      <c r="E32" s="1"/>
      <c r="F32" s="1"/>
      <c r="G32" s="1"/>
      <c r="H32" s="1"/>
      <c r="I32" s="1"/>
    </row>
    <row r="33" spans="1:9">
      <c r="A33" s="1"/>
      <c r="B33" s="1"/>
      <c r="C33" s="1"/>
      <c r="D33" s="1"/>
      <c r="E33" s="1"/>
      <c r="F33" s="1"/>
      <c r="G33" s="1"/>
      <c r="H33" s="1"/>
      <c r="I33" s="1"/>
    </row>
    <row r="34" spans="1:9">
      <c r="A34" s="1"/>
      <c r="B34" s="1"/>
      <c r="C34" s="1"/>
      <c r="D34" s="1"/>
      <c r="E34" s="1"/>
      <c r="F34" s="1"/>
      <c r="G34" s="1"/>
      <c r="H34" s="1"/>
      <c r="I34" s="1"/>
    </row>
    <row r="35" spans="1:9">
      <c r="A35" s="1"/>
      <c r="B35" s="1"/>
      <c r="C35" s="1"/>
      <c r="D35" s="1"/>
      <c r="E35" s="1"/>
      <c r="F35" s="1"/>
      <c r="G35" s="1"/>
      <c r="H35" s="1"/>
      <c r="I35" s="1"/>
    </row>
  </sheetData>
  <mergeCells count="5">
    <mergeCell ref="A4:I4"/>
    <mergeCell ref="A28:D28"/>
    <mergeCell ref="B29:H29"/>
    <mergeCell ref="B31:H31"/>
    <mergeCell ref="G1:I3"/>
  </mergeCells>
  <pageMargins left="0.7" right="0.7" top="0.75" bottom="0.75" header="0.3" footer="0.3"/>
  <pageSetup paperSize="9" scale="53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7BFD0-882A-4C13-8256-7A2CA1AB4CFD}">
  <sheetPr>
    <pageSetUpPr fitToPage="1"/>
  </sheetPr>
  <dimension ref="A2:I72"/>
  <sheetViews>
    <sheetView tabSelected="1" view="pageBreakPreview" topLeftCell="A55" zoomScale="60" zoomScaleNormal="100" workbookViewId="0">
      <selection activeCell="M7" sqref="M7"/>
    </sheetView>
  </sheetViews>
  <sheetFormatPr defaultRowHeight="15"/>
  <cols>
    <col min="1" max="1" width="6.42578125" customWidth="1"/>
    <col min="2" max="2" width="69.5703125" customWidth="1"/>
    <col min="5" max="5" width="14.42578125" customWidth="1"/>
    <col min="6" max="6" width="14.28515625" customWidth="1"/>
    <col min="8" max="8" width="15.7109375" customWidth="1"/>
    <col min="9" max="9" width="20.7109375" customWidth="1"/>
  </cols>
  <sheetData>
    <row r="2" spans="1:9">
      <c r="G2" s="247" t="s">
        <v>218</v>
      </c>
      <c r="H2" s="247"/>
      <c r="I2" s="247"/>
    </row>
    <row r="3" spans="1:9">
      <c r="G3" s="247"/>
      <c r="H3" s="247"/>
      <c r="I3" s="247"/>
    </row>
    <row r="4" spans="1:9">
      <c r="A4" s="186" t="s">
        <v>217</v>
      </c>
      <c r="B4" s="39"/>
      <c r="C4" s="39"/>
      <c r="D4" s="39"/>
      <c r="G4" s="247"/>
      <c r="H4" s="247"/>
      <c r="I4" s="247"/>
    </row>
    <row r="5" spans="1:9">
      <c r="A5" s="187"/>
      <c r="B5" s="187"/>
      <c r="C5" s="187"/>
      <c r="D5" s="187"/>
      <c r="E5" s="187"/>
      <c r="F5" s="187"/>
      <c r="G5" s="187"/>
      <c r="H5" s="187"/>
    </row>
    <row r="6" spans="1:9" ht="66.75" customHeight="1">
      <c r="A6" s="198" t="s">
        <v>26</v>
      </c>
      <c r="B6" s="198" t="s">
        <v>27</v>
      </c>
      <c r="C6" s="198" t="s">
        <v>35</v>
      </c>
      <c r="D6" s="198" t="s">
        <v>28</v>
      </c>
      <c r="E6" s="199" t="s">
        <v>204</v>
      </c>
      <c r="F6" s="199" t="s">
        <v>2</v>
      </c>
      <c r="G6" s="198" t="s">
        <v>198</v>
      </c>
      <c r="H6" s="200" t="s">
        <v>4</v>
      </c>
      <c r="I6" s="201" t="s">
        <v>54</v>
      </c>
    </row>
    <row r="7" spans="1:9" ht="178.5">
      <c r="A7" s="194">
        <v>1</v>
      </c>
      <c r="B7" s="193" t="s">
        <v>135</v>
      </c>
      <c r="C7" s="194" t="s">
        <v>31</v>
      </c>
      <c r="D7" s="194">
        <v>20</v>
      </c>
      <c r="E7" s="190"/>
      <c r="F7" s="224">
        <f ca="1">F7:F23=D7*E7</f>
        <v>0</v>
      </c>
      <c r="G7" s="207"/>
      <c r="H7" s="229">
        <f t="shared" ref="H7:H12" ca="1" si="0">F7*1.08</f>
        <v>0</v>
      </c>
      <c r="I7" s="208"/>
    </row>
    <row r="8" spans="1:9" ht="191.25">
      <c r="A8" s="211">
        <v>2</v>
      </c>
      <c r="B8" s="212" t="s">
        <v>136</v>
      </c>
      <c r="C8" s="211" t="s">
        <v>31</v>
      </c>
      <c r="D8" s="211">
        <v>5</v>
      </c>
      <c r="E8" s="213"/>
      <c r="F8" s="225">
        <f t="shared" ref="F8:F12" si="1">D8*E8</f>
        <v>0</v>
      </c>
      <c r="G8" s="214"/>
      <c r="H8" s="225">
        <f t="shared" si="0"/>
        <v>0</v>
      </c>
      <c r="I8" s="18"/>
    </row>
    <row r="9" spans="1:9" ht="191.25">
      <c r="A9" s="196">
        <v>3</v>
      </c>
      <c r="B9" s="195" t="s">
        <v>137</v>
      </c>
      <c r="C9" s="196" t="s">
        <v>31</v>
      </c>
      <c r="D9" s="196">
        <v>5</v>
      </c>
      <c r="E9" s="191"/>
      <c r="F9" s="226">
        <f t="shared" si="1"/>
        <v>0</v>
      </c>
      <c r="G9" s="209"/>
      <c r="H9" s="226">
        <f t="shared" si="0"/>
        <v>0</v>
      </c>
      <c r="I9" s="210"/>
    </row>
    <row r="10" spans="1:9" ht="114.75">
      <c r="A10" s="58">
        <v>4</v>
      </c>
      <c r="B10" s="59" t="s">
        <v>138</v>
      </c>
      <c r="C10" s="58" t="s">
        <v>31</v>
      </c>
      <c r="D10" s="58">
        <v>10</v>
      </c>
      <c r="E10" s="60"/>
      <c r="F10" s="227">
        <f t="shared" si="1"/>
        <v>0</v>
      </c>
      <c r="G10" s="189"/>
      <c r="H10" s="227">
        <f t="shared" si="0"/>
        <v>0</v>
      </c>
      <c r="I10" s="18"/>
    </row>
    <row r="11" spans="1:9" ht="242.25">
      <c r="A11" s="58">
        <v>5</v>
      </c>
      <c r="B11" s="59" t="s">
        <v>139</v>
      </c>
      <c r="C11" s="58" t="s">
        <v>31</v>
      </c>
      <c r="D11" s="58">
        <v>2</v>
      </c>
      <c r="E11" s="191"/>
      <c r="F11" s="226">
        <f t="shared" si="1"/>
        <v>0</v>
      </c>
      <c r="G11" s="189"/>
      <c r="H11" s="230">
        <f t="shared" si="0"/>
        <v>0</v>
      </c>
      <c r="I11" s="18"/>
    </row>
    <row r="12" spans="1:9" ht="178.5">
      <c r="A12" s="58">
        <v>6</v>
      </c>
      <c r="B12" s="59" t="s">
        <v>140</v>
      </c>
      <c r="C12" s="58" t="s">
        <v>31</v>
      </c>
      <c r="D12" s="58">
        <v>3</v>
      </c>
      <c r="E12" s="60"/>
      <c r="F12" s="227">
        <f t="shared" si="1"/>
        <v>0</v>
      </c>
      <c r="G12" s="189"/>
      <c r="H12" s="231">
        <f t="shared" si="0"/>
        <v>0</v>
      </c>
      <c r="I12" s="18"/>
    </row>
    <row r="13" spans="1:9" ht="216.75">
      <c r="A13" s="58">
        <v>7</v>
      </c>
      <c r="B13" s="59" t="s">
        <v>141</v>
      </c>
      <c r="C13" s="58" t="s">
        <v>6</v>
      </c>
      <c r="D13" s="58" t="s">
        <v>6</v>
      </c>
      <c r="E13" s="60" t="s">
        <v>6</v>
      </c>
      <c r="F13" s="227" t="s">
        <v>6</v>
      </c>
      <c r="G13" s="189" t="s">
        <v>6</v>
      </c>
      <c r="H13" s="231" t="s">
        <v>6</v>
      </c>
      <c r="I13" s="177" t="s">
        <v>6</v>
      </c>
    </row>
    <row r="14" spans="1:9" ht="89.25">
      <c r="A14" s="58" t="s">
        <v>142</v>
      </c>
      <c r="B14" s="192" t="s">
        <v>143</v>
      </c>
      <c r="C14" s="58" t="s">
        <v>31</v>
      </c>
      <c r="D14" s="58">
        <v>3</v>
      </c>
      <c r="E14" s="60"/>
      <c r="F14" s="227">
        <f t="shared" ref="F14:F63" si="2">D14*E14</f>
        <v>0</v>
      </c>
      <c r="G14" s="189"/>
      <c r="H14" s="231">
        <f t="shared" ref="H14:H63" si="3">F14*1.08</f>
        <v>0</v>
      </c>
      <c r="I14" s="177"/>
    </row>
    <row r="15" spans="1:9" ht="25.5">
      <c r="A15" s="58" t="s">
        <v>144</v>
      </c>
      <c r="B15" s="192" t="s">
        <v>145</v>
      </c>
      <c r="C15" s="58" t="s">
        <v>31</v>
      </c>
      <c r="D15" s="58">
        <v>2</v>
      </c>
      <c r="E15" s="60"/>
      <c r="F15" s="227">
        <f t="shared" si="2"/>
        <v>0</v>
      </c>
      <c r="G15" s="189"/>
      <c r="H15" s="231">
        <f t="shared" si="3"/>
        <v>0</v>
      </c>
      <c r="I15" s="177"/>
    </row>
    <row r="16" spans="1:9" ht="38.25">
      <c r="A16" s="58" t="s">
        <v>146</v>
      </c>
      <c r="B16" s="192" t="s">
        <v>147</v>
      </c>
      <c r="C16" s="58" t="s">
        <v>31</v>
      </c>
      <c r="D16" s="58">
        <v>1</v>
      </c>
      <c r="E16" s="60"/>
      <c r="F16" s="227">
        <f t="shared" si="2"/>
        <v>0</v>
      </c>
      <c r="G16" s="189"/>
      <c r="H16" s="231">
        <f t="shared" si="3"/>
        <v>0</v>
      </c>
      <c r="I16" s="177"/>
    </row>
    <row r="17" spans="1:9" ht="25.5">
      <c r="A17" s="58" t="s">
        <v>148</v>
      </c>
      <c r="B17" s="192" t="s">
        <v>149</v>
      </c>
      <c r="C17" s="58" t="s">
        <v>31</v>
      </c>
      <c r="D17" s="58">
        <v>1</v>
      </c>
      <c r="E17" s="60"/>
      <c r="F17" s="227">
        <f t="shared" si="2"/>
        <v>0</v>
      </c>
      <c r="G17" s="189"/>
      <c r="H17" s="231">
        <f t="shared" si="3"/>
        <v>0</v>
      </c>
      <c r="I17" s="177"/>
    </row>
    <row r="18" spans="1:9">
      <c r="A18" s="58" t="s">
        <v>150</v>
      </c>
      <c r="B18" s="192" t="s">
        <v>151</v>
      </c>
      <c r="C18" s="58" t="s">
        <v>31</v>
      </c>
      <c r="D18" s="58">
        <v>1</v>
      </c>
      <c r="E18" s="60"/>
      <c r="F18" s="227">
        <f t="shared" si="2"/>
        <v>0</v>
      </c>
      <c r="G18" s="189"/>
      <c r="H18" s="231">
        <f t="shared" si="3"/>
        <v>0</v>
      </c>
      <c r="I18" s="177"/>
    </row>
    <row r="19" spans="1:9" ht="165.75">
      <c r="A19" s="58">
        <v>8</v>
      </c>
      <c r="B19" s="59" t="s">
        <v>152</v>
      </c>
      <c r="C19" s="58" t="s">
        <v>31</v>
      </c>
      <c r="D19" s="58">
        <v>5</v>
      </c>
      <c r="E19" s="60"/>
      <c r="F19" s="227">
        <f t="shared" si="2"/>
        <v>0</v>
      </c>
      <c r="G19" s="189"/>
      <c r="H19" s="231">
        <f t="shared" si="3"/>
        <v>0</v>
      </c>
      <c r="I19" s="177"/>
    </row>
    <row r="20" spans="1:9" ht="140.25">
      <c r="A20" s="58">
        <v>9</v>
      </c>
      <c r="B20" s="59" t="s">
        <v>153</v>
      </c>
      <c r="C20" s="58" t="s">
        <v>31</v>
      </c>
      <c r="D20" s="58">
        <v>2</v>
      </c>
      <c r="E20" s="60"/>
      <c r="F20" s="227">
        <f t="shared" si="2"/>
        <v>0</v>
      </c>
      <c r="G20" s="189"/>
      <c r="H20" s="231">
        <f t="shared" si="3"/>
        <v>0</v>
      </c>
      <c r="I20" s="177"/>
    </row>
    <row r="21" spans="1:9" ht="140.25">
      <c r="A21" s="58">
        <v>10</v>
      </c>
      <c r="B21" s="59" t="s">
        <v>154</v>
      </c>
      <c r="C21" s="58" t="s">
        <v>31</v>
      </c>
      <c r="D21" s="58">
        <v>1</v>
      </c>
      <c r="E21" s="60"/>
      <c r="F21" s="227">
        <f t="shared" si="2"/>
        <v>0</v>
      </c>
      <c r="G21" s="189"/>
      <c r="H21" s="231">
        <f t="shared" si="3"/>
        <v>0</v>
      </c>
      <c r="I21" s="177"/>
    </row>
    <row r="22" spans="1:9" ht="140.25">
      <c r="A22" s="58">
        <v>11</v>
      </c>
      <c r="B22" s="59" t="s">
        <v>155</v>
      </c>
      <c r="C22" s="58" t="s">
        <v>31</v>
      </c>
      <c r="D22" s="58">
        <v>3</v>
      </c>
      <c r="E22" s="60"/>
      <c r="F22" s="227">
        <f t="shared" si="2"/>
        <v>0</v>
      </c>
      <c r="G22" s="189"/>
      <c r="H22" s="231">
        <f t="shared" si="3"/>
        <v>0</v>
      </c>
      <c r="I22" s="177"/>
    </row>
    <row r="23" spans="1:9" ht="153">
      <c r="A23" s="58">
        <v>12</v>
      </c>
      <c r="B23" s="59" t="s">
        <v>156</v>
      </c>
      <c r="C23" s="58" t="s">
        <v>31</v>
      </c>
      <c r="D23" s="58">
        <v>2</v>
      </c>
      <c r="E23" s="60"/>
      <c r="F23" s="227">
        <f t="shared" si="2"/>
        <v>0</v>
      </c>
      <c r="G23" s="189"/>
      <c r="H23" s="231">
        <f t="shared" si="3"/>
        <v>0</v>
      </c>
      <c r="I23" s="177"/>
    </row>
    <row r="24" spans="1:9" ht="357">
      <c r="A24" s="58">
        <v>13</v>
      </c>
      <c r="B24" s="59" t="s">
        <v>157</v>
      </c>
      <c r="C24" s="58" t="s">
        <v>31</v>
      </c>
      <c r="D24" s="58">
        <v>150</v>
      </c>
      <c r="E24" s="60"/>
      <c r="F24" s="227">
        <f t="shared" si="2"/>
        <v>0</v>
      </c>
      <c r="G24" s="189"/>
      <c r="H24" s="231">
        <f t="shared" si="3"/>
        <v>0</v>
      </c>
      <c r="I24" s="177"/>
    </row>
    <row r="25" spans="1:9" ht="25.5">
      <c r="A25" s="58">
        <v>14</v>
      </c>
      <c r="B25" s="59" t="s">
        <v>158</v>
      </c>
      <c r="C25" s="58" t="s">
        <v>31</v>
      </c>
      <c r="D25" s="58">
        <v>50</v>
      </c>
      <c r="E25" s="60"/>
      <c r="F25" s="227">
        <f t="shared" si="2"/>
        <v>0</v>
      </c>
      <c r="G25" s="189"/>
      <c r="H25" s="231">
        <f t="shared" si="3"/>
        <v>0</v>
      </c>
      <c r="I25" s="177"/>
    </row>
    <row r="26" spans="1:9" ht="25.5">
      <c r="A26" s="58">
        <v>15</v>
      </c>
      <c r="B26" s="59" t="s">
        <v>159</v>
      </c>
      <c r="C26" s="58" t="s">
        <v>31</v>
      </c>
      <c r="D26" s="58">
        <v>100</v>
      </c>
      <c r="E26" s="60"/>
      <c r="F26" s="227">
        <f t="shared" si="2"/>
        <v>0</v>
      </c>
      <c r="G26" s="189"/>
      <c r="H26" s="231">
        <f t="shared" si="3"/>
        <v>0</v>
      </c>
      <c r="I26" s="177"/>
    </row>
    <row r="27" spans="1:9" ht="25.5">
      <c r="A27" s="58">
        <v>16</v>
      </c>
      <c r="B27" s="59" t="s">
        <v>160</v>
      </c>
      <c r="C27" s="58" t="s">
        <v>31</v>
      </c>
      <c r="D27" s="58">
        <v>10</v>
      </c>
      <c r="E27" s="60"/>
      <c r="F27" s="227">
        <f t="shared" si="2"/>
        <v>0</v>
      </c>
      <c r="G27" s="189"/>
      <c r="H27" s="231">
        <f t="shared" si="3"/>
        <v>0</v>
      </c>
      <c r="I27" s="177"/>
    </row>
    <row r="28" spans="1:9">
      <c r="A28" s="58">
        <v>17</v>
      </c>
      <c r="B28" s="59" t="s">
        <v>161</v>
      </c>
      <c r="C28" s="58" t="s">
        <v>31</v>
      </c>
      <c r="D28" s="58">
        <v>70</v>
      </c>
      <c r="E28" s="60"/>
      <c r="F28" s="227">
        <f t="shared" si="2"/>
        <v>0</v>
      </c>
      <c r="G28" s="189"/>
      <c r="H28" s="231">
        <f t="shared" si="3"/>
        <v>0</v>
      </c>
      <c r="I28" s="177"/>
    </row>
    <row r="29" spans="1:9">
      <c r="A29" s="58">
        <v>18</v>
      </c>
      <c r="B29" s="59" t="s">
        <v>162</v>
      </c>
      <c r="C29" s="58" t="s">
        <v>31</v>
      </c>
      <c r="D29" s="58">
        <v>30</v>
      </c>
      <c r="E29" s="60"/>
      <c r="F29" s="227">
        <f t="shared" si="2"/>
        <v>0</v>
      </c>
      <c r="G29" s="189"/>
      <c r="H29" s="231">
        <f t="shared" si="3"/>
        <v>0</v>
      </c>
      <c r="I29" s="175"/>
    </row>
    <row r="30" spans="1:9">
      <c r="A30" s="58">
        <v>19</v>
      </c>
      <c r="B30" s="59" t="s">
        <v>163</v>
      </c>
      <c r="C30" s="58" t="s">
        <v>31</v>
      </c>
      <c r="D30" s="58">
        <v>5</v>
      </c>
      <c r="E30" s="60"/>
      <c r="F30" s="227">
        <f t="shared" si="2"/>
        <v>0</v>
      </c>
      <c r="G30" s="189"/>
      <c r="H30" s="231">
        <f t="shared" si="3"/>
        <v>0</v>
      </c>
      <c r="I30" s="202"/>
    </row>
    <row r="31" spans="1:9">
      <c r="A31" s="58">
        <v>20</v>
      </c>
      <c r="B31" s="59" t="s">
        <v>164</v>
      </c>
      <c r="C31" s="58" t="s">
        <v>31</v>
      </c>
      <c r="D31" s="58">
        <v>20</v>
      </c>
      <c r="E31" s="60"/>
      <c r="F31" s="227">
        <f t="shared" si="2"/>
        <v>0</v>
      </c>
      <c r="G31" s="189"/>
      <c r="H31" s="231">
        <f t="shared" si="3"/>
        <v>0</v>
      </c>
      <c r="I31" s="202"/>
    </row>
    <row r="32" spans="1:9" ht="25.5">
      <c r="A32" s="58">
        <v>21</v>
      </c>
      <c r="B32" s="59" t="s">
        <v>165</v>
      </c>
      <c r="C32" s="58" t="s">
        <v>31</v>
      </c>
      <c r="D32" s="58">
        <v>20</v>
      </c>
      <c r="E32" s="60"/>
      <c r="F32" s="227">
        <f t="shared" si="2"/>
        <v>0</v>
      </c>
      <c r="G32" s="189"/>
      <c r="H32" s="231">
        <f t="shared" si="3"/>
        <v>0</v>
      </c>
      <c r="I32" s="202"/>
    </row>
    <row r="33" spans="1:9">
      <c r="A33" s="58">
        <v>22</v>
      </c>
      <c r="B33" s="59" t="s">
        <v>166</v>
      </c>
      <c r="C33" s="58" t="s">
        <v>31</v>
      </c>
      <c r="D33" s="58">
        <v>20</v>
      </c>
      <c r="E33" s="60"/>
      <c r="F33" s="227">
        <f t="shared" si="2"/>
        <v>0</v>
      </c>
      <c r="G33" s="189"/>
      <c r="H33" s="231">
        <f t="shared" si="3"/>
        <v>0</v>
      </c>
      <c r="I33" s="202"/>
    </row>
    <row r="34" spans="1:9" ht="25.5">
      <c r="A34" s="58">
        <v>23</v>
      </c>
      <c r="B34" s="59" t="s">
        <v>167</v>
      </c>
      <c r="C34" s="58" t="s">
        <v>31</v>
      </c>
      <c r="D34" s="58">
        <v>5</v>
      </c>
      <c r="E34" s="60"/>
      <c r="F34" s="227">
        <f t="shared" si="2"/>
        <v>0</v>
      </c>
      <c r="G34" s="189"/>
      <c r="H34" s="231">
        <f t="shared" si="3"/>
        <v>0</v>
      </c>
      <c r="I34" s="202"/>
    </row>
    <row r="35" spans="1:9" ht="25.5">
      <c r="A35" s="58">
        <v>24</v>
      </c>
      <c r="B35" s="59" t="s">
        <v>168</v>
      </c>
      <c r="C35" s="58" t="s">
        <v>31</v>
      </c>
      <c r="D35" s="58">
        <v>5</v>
      </c>
      <c r="E35" s="60"/>
      <c r="F35" s="227">
        <f t="shared" si="2"/>
        <v>0</v>
      </c>
      <c r="G35" s="189"/>
      <c r="H35" s="231">
        <f t="shared" si="3"/>
        <v>0</v>
      </c>
      <c r="I35" s="202"/>
    </row>
    <row r="36" spans="1:9" ht="140.25">
      <c r="A36" s="58">
        <v>25</v>
      </c>
      <c r="B36" s="59" t="s">
        <v>169</v>
      </c>
      <c r="C36" s="58" t="s">
        <v>31</v>
      </c>
      <c r="D36" s="58">
        <v>10</v>
      </c>
      <c r="E36" s="60"/>
      <c r="F36" s="227">
        <f t="shared" si="2"/>
        <v>0</v>
      </c>
      <c r="G36" s="189"/>
      <c r="H36" s="231">
        <f t="shared" si="3"/>
        <v>0</v>
      </c>
      <c r="I36" s="202"/>
    </row>
    <row r="37" spans="1:9" ht="25.5">
      <c r="A37" s="58">
        <v>26</v>
      </c>
      <c r="B37" s="59" t="s">
        <v>170</v>
      </c>
      <c r="C37" s="58" t="s">
        <v>31</v>
      </c>
      <c r="D37" s="58">
        <v>10</v>
      </c>
      <c r="E37" s="60"/>
      <c r="F37" s="227">
        <f t="shared" si="2"/>
        <v>0</v>
      </c>
      <c r="G37" s="189"/>
      <c r="H37" s="231">
        <f t="shared" si="3"/>
        <v>0</v>
      </c>
      <c r="I37" s="202"/>
    </row>
    <row r="38" spans="1:9">
      <c r="A38" s="58">
        <v>27</v>
      </c>
      <c r="B38" s="59" t="s">
        <v>171</v>
      </c>
      <c r="C38" s="58" t="s">
        <v>31</v>
      </c>
      <c r="D38" s="58">
        <v>10</v>
      </c>
      <c r="E38" s="60"/>
      <c r="F38" s="227">
        <f t="shared" si="2"/>
        <v>0</v>
      </c>
      <c r="G38" s="189"/>
      <c r="H38" s="231">
        <f t="shared" si="3"/>
        <v>0</v>
      </c>
      <c r="I38" s="202"/>
    </row>
    <row r="39" spans="1:9">
      <c r="A39" s="58">
        <v>28</v>
      </c>
      <c r="B39" s="59" t="s">
        <v>172</v>
      </c>
      <c r="C39" s="58" t="s">
        <v>31</v>
      </c>
      <c r="D39" s="58">
        <v>10</v>
      </c>
      <c r="E39" s="60"/>
      <c r="F39" s="227">
        <f t="shared" si="2"/>
        <v>0</v>
      </c>
      <c r="G39" s="189"/>
      <c r="H39" s="231">
        <f t="shared" si="3"/>
        <v>0</v>
      </c>
      <c r="I39" s="202"/>
    </row>
    <row r="40" spans="1:9" ht="89.25">
      <c r="A40" s="58">
        <v>29</v>
      </c>
      <c r="B40" s="59" t="s">
        <v>173</v>
      </c>
      <c r="C40" s="58" t="s">
        <v>31</v>
      </c>
      <c r="D40" s="58">
        <v>5</v>
      </c>
      <c r="E40" s="60"/>
      <c r="F40" s="227">
        <f t="shared" si="2"/>
        <v>0</v>
      </c>
      <c r="G40" s="189"/>
      <c r="H40" s="231">
        <f t="shared" si="3"/>
        <v>0</v>
      </c>
      <c r="I40" s="202"/>
    </row>
    <row r="41" spans="1:9" ht="51">
      <c r="A41" s="58">
        <v>30</v>
      </c>
      <c r="B41" s="59" t="s">
        <v>174</v>
      </c>
      <c r="C41" s="58" t="s">
        <v>31</v>
      </c>
      <c r="D41" s="58">
        <v>10</v>
      </c>
      <c r="E41" s="60"/>
      <c r="F41" s="227">
        <f t="shared" si="2"/>
        <v>0</v>
      </c>
      <c r="G41" s="189"/>
      <c r="H41" s="231">
        <f t="shared" si="3"/>
        <v>0</v>
      </c>
      <c r="I41" s="202"/>
    </row>
    <row r="42" spans="1:9" ht="51">
      <c r="A42" s="58">
        <v>31</v>
      </c>
      <c r="B42" s="59" t="s">
        <v>175</v>
      </c>
      <c r="C42" s="58" t="s">
        <v>31</v>
      </c>
      <c r="D42" s="58">
        <v>10</v>
      </c>
      <c r="E42" s="60"/>
      <c r="F42" s="227">
        <f t="shared" si="2"/>
        <v>0</v>
      </c>
      <c r="G42" s="189"/>
      <c r="H42" s="231">
        <f t="shared" si="3"/>
        <v>0</v>
      </c>
      <c r="I42" s="202"/>
    </row>
    <row r="43" spans="1:9" ht="51">
      <c r="A43" s="58">
        <v>32</v>
      </c>
      <c r="B43" s="59" t="s">
        <v>176</v>
      </c>
      <c r="C43" s="58" t="s">
        <v>31</v>
      </c>
      <c r="D43" s="58">
        <v>5</v>
      </c>
      <c r="E43" s="60"/>
      <c r="F43" s="227">
        <f t="shared" si="2"/>
        <v>0</v>
      </c>
      <c r="G43" s="189"/>
      <c r="H43" s="231">
        <f t="shared" si="3"/>
        <v>0</v>
      </c>
      <c r="I43" s="202"/>
    </row>
    <row r="44" spans="1:9" ht="38.25">
      <c r="A44" s="58">
        <v>33</v>
      </c>
      <c r="B44" s="59" t="s">
        <v>177</v>
      </c>
      <c r="C44" s="58" t="s">
        <v>31</v>
      </c>
      <c r="D44" s="58">
        <v>5</v>
      </c>
      <c r="E44" s="60"/>
      <c r="F44" s="227">
        <f t="shared" si="2"/>
        <v>0</v>
      </c>
      <c r="G44" s="189"/>
      <c r="H44" s="231">
        <f t="shared" si="3"/>
        <v>0</v>
      </c>
      <c r="I44" s="202"/>
    </row>
    <row r="45" spans="1:9" ht="114.75">
      <c r="A45" s="58">
        <v>34</v>
      </c>
      <c r="B45" s="192" t="s">
        <v>178</v>
      </c>
      <c r="C45" s="58" t="s">
        <v>31</v>
      </c>
      <c r="D45" s="58">
        <v>5</v>
      </c>
      <c r="E45" s="60"/>
      <c r="F45" s="227">
        <f t="shared" si="2"/>
        <v>0</v>
      </c>
      <c r="G45" s="189"/>
      <c r="H45" s="231">
        <f t="shared" si="3"/>
        <v>0</v>
      </c>
      <c r="I45" s="202"/>
    </row>
    <row r="46" spans="1:9" ht="38.25">
      <c r="A46" s="58">
        <v>35</v>
      </c>
      <c r="B46" s="59" t="s">
        <v>179</v>
      </c>
      <c r="C46" s="58" t="s">
        <v>31</v>
      </c>
      <c r="D46" s="58">
        <v>10</v>
      </c>
      <c r="E46" s="60"/>
      <c r="F46" s="227">
        <f t="shared" si="2"/>
        <v>0</v>
      </c>
      <c r="G46" s="189"/>
      <c r="H46" s="231">
        <f t="shared" si="3"/>
        <v>0</v>
      </c>
      <c r="I46" s="202"/>
    </row>
    <row r="47" spans="1:9" ht="38.25">
      <c r="A47" s="58">
        <v>36</v>
      </c>
      <c r="B47" s="59" t="s">
        <v>180</v>
      </c>
      <c r="C47" s="58" t="s">
        <v>31</v>
      </c>
      <c r="D47" s="58">
        <v>10</v>
      </c>
      <c r="E47" s="60"/>
      <c r="F47" s="227">
        <f t="shared" si="2"/>
        <v>0</v>
      </c>
      <c r="G47" s="189"/>
      <c r="H47" s="231">
        <f t="shared" si="3"/>
        <v>0</v>
      </c>
      <c r="I47" s="202"/>
    </row>
    <row r="48" spans="1:9">
      <c r="A48" s="58">
        <v>37</v>
      </c>
      <c r="B48" s="59" t="s">
        <v>181</v>
      </c>
      <c r="C48" s="58" t="s">
        <v>31</v>
      </c>
      <c r="D48" s="58">
        <v>6</v>
      </c>
      <c r="E48" s="60"/>
      <c r="F48" s="227">
        <f t="shared" si="2"/>
        <v>0</v>
      </c>
      <c r="G48" s="189"/>
      <c r="H48" s="231">
        <f t="shared" si="3"/>
        <v>0</v>
      </c>
      <c r="I48" s="202"/>
    </row>
    <row r="49" spans="1:9">
      <c r="A49" s="58">
        <v>38</v>
      </c>
      <c r="B49" s="59" t="s">
        <v>182</v>
      </c>
      <c r="C49" s="58" t="s">
        <v>31</v>
      </c>
      <c r="D49" s="58">
        <v>5</v>
      </c>
      <c r="E49" s="60"/>
      <c r="F49" s="227">
        <f t="shared" si="2"/>
        <v>0</v>
      </c>
      <c r="G49" s="189"/>
      <c r="H49" s="231">
        <f t="shared" si="3"/>
        <v>0</v>
      </c>
      <c r="I49" s="202"/>
    </row>
    <row r="50" spans="1:9" ht="114.75">
      <c r="A50" s="58">
        <v>39</v>
      </c>
      <c r="B50" s="59" t="s">
        <v>183</v>
      </c>
      <c r="C50" s="58" t="s">
        <v>31</v>
      </c>
      <c r="D50" s="58">
        <v>10</v>
      </c>
      <c r="E50" s="60"/>
      <c r="F50" s="227">
        <f t="shared" si="2"/>
        <v>0</v>
      </c>
      <c r="G50" s="189"/>
      <c r="H50" s="231">
        <f t="shared" si="3"/>
        <v>0</v>
      </c>
      <c r="I50" s="202"/>
    </row>
    <row r="51" spans="1:9">
      <c r="A51" s="58">
        <v>40</v>
      </c>
      <c r="B51" s="59" t="s">
        <v>184</v>
      </c>
      <c r="C51" s="58" t="s">
        <v>31</v>
      </c>
      <c r="D51" s="58">
        <v>25</v>
      </c>
      <c r="E51" s="60"/>
      <c r="F51" s="227">
        <f t="shared" si="2"/>
        <v>0</v>
      </c>
      <c r="G51" s="189"/>
      <c r="H51" s="231">
        <f t="shared" si="3"/>
        <v>0</v>
      </c>
      <c r="I51" s="202"/>
    </row>
    <row r="52" spans="1:9" ht="165.75">
      <c r="A52" s="58">
        <v>41</v>
      </c>
      <c r="B52" s="59" t="s">
        <v>185</v>
      </c>
      <c r="C52" s="58" t="s">
        <v>31</v>
      </c>
      <c r="D52" s="58">
        <v>5</v>
      </c>
      <c r="E52" s="60"/>
      <c r="F52" s="227">
        <f t="shared" si="2"/>
        <v>0</v>
      </c>
      <c r="G52" s="189"/>
      <c r="H52" s="231">
        <f t="shared" si="3"/>
        <v>0</v>
      </c>
      <c r="I52" s="202"/>
    </row>
    <row r="53" spans="1:9" ht="51">
      <c r="A53" s="58">
        <v>42</v>
      </c>
      <c r="B53" s="59" t="s">
        <v>186</v>
      </c>
      <c r="C53" s="58" t="s">
        <v>31</v>
      </c>
      <c r="D53" s="58">
        <v>2</v>
      </c>
      <c r="E53" s="60"/>
      <c r="F53" s="227">
        <f t="shared" si="2"/>
        <v>0</v>
      </c>
      <c r="G53" s="189"/>
      <c r="H53" s="231">
        <f t="shared" si="3"/>
        <v>0</v>
      </c>
      <c r="I53" s="202"/>
    </row>
    <row r="54" spans="1:9" ht="51">
      <c r="A54" s="58">
        <v>43</v>
      </c>
      <c r="B54" s="59" t="s">
        <v>187</v>
      </c>
      <c r="C54" s="58" t="s">
        <v>31</v>
      </c>
      <c r="D54" s="58">
        <v>50</v>
      </c>
      <c r="E54" s="60"/>
      <c r="F54" s="227">
        <f t="shared" si="2"/>
        <v>0</v>
      </c>
      <c r="G54" s="189"/>
      <c r="H54" s="231">
        <f t="shared" si="3"/>
        <v>0</v>
      </c>
      <c r="I54" s="202"/>
    </row>
    <row r="55" spans="1:9">
      <c r="A55" s="58">
        <v>44</v>
      </c>
      <c r="B55" s="59" t="s">
        <v>188</v>
      </c>
      <c r="C55" s="58" t="s">
        <v>31</v>
      </c>
      <c r="D55" s="58">
        <v>60</v>
      </c>
      <c r="E55" s="60"/>
      <c r="F55" s="227">
        <f t="shared" si="2"/>
        <v>0</v>
      </c>
      <c r="G55" s="189"/>
      <c r="H55" s="231">
        <f t="shared" si="3"/>
        <v>0</v>
      </c>
      <c r="I55" s="202"/>
    </row>
    <row r="56" spans="1:9" ht="63.75">
      <c r="A56" s="58">
        <v>45</v>
      </c>
      <c r="B56" s="59" t="s">
        <v>189</v>
      </c>
      <c r="C56" s="58" t="s">
        <v>31</v>
      </c>
      <c r="D56" s="58">
        <v>50</v>
      </c>
      <c r="E56" s="60"/>
      <c r="F56" s="227">
        <f t="shared" si="2"/>
        <v>0</v>
      </c>
      <c r="G56" s="189"/>
      <c r="H56" s="231">
        <f t="shared" si="3"/>
        <v>0</v>
      </c>
      <c r="I56" s="202"/>
    </row>
    <row r="57" spans="1:9">
      <c r="A57" s="58">
        <v>46</v>
      </c>
      <c r="B57" s="59" t="s">
        <v>190</v>
      </c>
      <c r="C57" s="58" t="s">
        <v>31</v>
      </c>
      <c r="D57" s="58">
        <v>40</v>
      </c>
      <c r="E57" s="60"/>
      <c r="F57" s="227">
        <f t="shared" si="2"/>
        <v>0</v>
      </c>
      <c r="G57" s="189"/>
      <c r="H57" s="231">
        <f t="shared" si="3"/>
        <v>0</v>
      </c>
      <c r="I57" s="202"/>
    </row>
    <row r="58" spans="1:9" ht="63.75">
      <c r="A58" s="58">
        <v>47</v>
      </c>
      <c r="B58" s="193" t="s">
        <v>191</v>
      </c>
      <c r="C58" s="194" t="s">
        <v>31</v>
      </c>
      <c r="D58" s="194">
        <v>10</v>
      </c>
      <c r="E58" s="190"/>
      <c r="F58" s="227">
        <f t="shared" si="2"/>
        <v>0</v>
      </c>
      <c r="G58" s="189"/>
      <c r="H58" s="231">
        <f t="shared" si="3"/>
        <v>0</v>
      </c>
      <c r="I58" s="202"/>
    </row>
    <row r="59" spans="1:9">
      <c r="A59" s="58">
        <v>48</v>
      </c>
      <c r="B59" s="59" t="s">
        <v>192</v>
      </c>
      <c r="C59" s="58" t="s">
        <v>31</v>
      </c>
      <c r="D59" s="58">
        <v>10</v>
      </c>
      <c r="E59" s="60"/>
      <c r="F59" s="227">
        <f t="shared" si="2"/>
        <v>0</v>
      </c>
      <c r="G59" s="189"/>
      <c r="H59" s="231">
        <f t="shared" si="3"/>
        <v>0</v>
      </c>
      <c r="I59" s="202"/>
    </row>
    <row r="60" spans="1:9" ht="25.5">
      <c r="A60" s="58">
        <v>49</v>
      </c>
      <c r="B60" s="195" t="s">
        <v>193</v>
      </c>
      <c r="C60" s="196" t="s">
        <v>31</v>
      </c>
      <c r="D60" s="196">
        <v>2</v>
      </c>
      <c r="E60" s="191"/>
      <c r="F60" s="227">
        <f t="shared" si="2"/>
        <v>0</v>
      </c>
      <c r="G60" s="189"/>
      <c r="H60" s="231">
        <f t="shared" si="3"/>
        <v>0</v>
      </c>
      <c r="I60" s="202"/>
    </row>
    <row r="61" spans="1:9" ht="25.5">
      <c r="A61" s="58">
        <v>50</v>
      </c>
      <c r="B61" s="195" t="s">
        <v>194</v>
      </c>
      <c r="C61" s="196" t="s">
        <v>31</v>
      </c>
      <c r="D61" s="196">
        <v>2</v>
      </c>
      <c r="E61" s="191"/>
      <c r="F61" s="227">
        <f t="shared" si="2"/>
        <v>0</v>
      </c>
      <c r="G61" s="189"/>
      <c r="H61" s="231">
        <f t="shared" si="3"/>
        <v>0</v>
      </c>
      <c r="I61" s="202"/>
    </row>
    <row r="62" spans="1:9" ht="25.5">
      <c r="A62" s="58">
        <v>51</v>
      </c>
      <c r="B62" s="195" t="s">
        <v>195</v>
      </c>
      <c r="C62" s="196" t="s">
        <v>31</v>
      </c>
      <c r="D62" s="196">
        <v>30</v>
      </c>
      <c r="E62" s="191"/>
      <c r="F62" s="227">
        <f t="shared" si="2"/>
        <v>0</v>
      </c>
      <c r="G62" s="189"/>
      <c r="H62" s="231">
        <f t="shared" si="3"/>
        <v>0</v>
      </c>
      <c r="I62" s="202"/>
    </row>
    <row r="63" spans="1:9" ht="26.25">
      <c r="A63" s="58">
        <v>52</v>
      </c>
      <c r="B63" s="64" t="s">
        <v>196</v>
      </c>
      <c r="C63" s="197" t="s">
        <v>31</v>
      </c>
      <c r="D63" s="197">
        <v>30</v>
      </c>
      <c r="E63" s="188"/>
      <c r="F63" s="227">
        <f t="shared" si="2"/>
        <v>0</v>
      </c>
      <c r="G63" s="189"/>
      <c r="H63" s="231">
        <f t="shared" si="3"/>
        <v>0</v>
      </c>
      <c r="I63" s="202"/>
    </row>
    <row r="64" spans="1:9">
      <c r="A64" s="283" t="s">
        <v>32</v>
      </c>
      <c r="B64" s="283"/>
      <c r="C64" s="283"/>
      <c r="D64" s="203" t="s">
        <v>6</v>
      </c>
      <c r="E64" s="204" t="s">
        <v>6</v>
      </c>
      <c r="F64" s="228">
        <f ca="1">SUM(F7:F63)</f>
        <v>0</v>
      </c>
      <c r="G64" s="205" t="s">
        <v>6</v>
      </c>
      <c r="H64" s="232">
        <f ca="1">SUM(H7:H63)</f>
        <v>0</v>
      </c>
      <c r="I64" s="206" t="s">
        <v>6</v>
      </c>
    </row>
    <row r="66" spans="2:7">
      <c r="B66" s="72" t="s">
        <v>44</v>
      </c>
      <c r="C66" s="72"/>
      <c r="D66" s="72"/>
      <c r="E66" s="72"/>
      <c r="F66" s="72"/>
      <c r="G66" s="72"/>
    </row>
    <row r="67" spans="2:7">
      <c r="B67" s="72" t="s">
        <v>45</v>
      </c>
      <c r="C67" s="72"/>
      <c r="D67" s="72"/>
      <c r="E67" s="72"/>
      <c r="F67" s="72"/>
      <c r="G67" s="72"/>
    </row>
    <row r="68" spans="2:7">
      <c r="B68" s="72" t="s">
        <v>46</v>
      </c>
      <c r="C68" s="72"/>
      <c r="D68" s="72"/>
      <c r="E68" s="72"/>
      <c r="F68" s="72"/>
      <c r="G68" s="72"/>
    </row>
    <row r="69" spans="2:7">
      <c r="B69" s="72" t="s">
        <v>197</v>
      </c>
      <c r="C69" s="72"/>
      <c r="D69" s="72"/>
      <c r="E69" s="72"/>
      <c r="F69" s="72"/>
      <c r="G69" s="72"/>
    </row>
    <row r="70" spans="2:7">
      <c r="B70" s="72" t="s">
        <v>48</v>
      </c>
      <c r="C70" s="72"/>
      <c r="D70" s="72"/>
      <c r="E70" s="72"/>
      <c r="F70" s="72"/>
      <c r="G70" s="72"/>
    </row>
    <row r="71" spans="2:7" ht="33.75" customHeight="1">
      <c r="B71" s="246" t="s">
        <v>49</v>
      </c>
      <c r="C71" s="246"/>
      <c r="D71" s="246"/>
      <c r="E71" s="246"/>
      <c r="F71" s="246"/>
      <c r="G71" s="246"/>
    </row>
    <row r="72" spans="2:7">
      <c r="B72" s="72" t="s">
        <v>50</v>
      </c>
      <c r="C72" s="72"/>
      <c r="D72" s="72"/>
      <c r="E72" s="72"/>
      <c r="F72" s="72"/>
      <c r="G72" s="72"/>
    </row>
  </sheetData>
  <mergeCells count="3">
    <mergeCell ref="A64:C64"/>
    <mergeCell ref="B71:G71"/>
    <mergeCell ref="G2:I4"/>
  </mergeCells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10</vt:i4>
      </vt:variant>
      <vt:variant>
        <vt:lpstr>Nazwane zakresy</vt:lpstr>
      </vt:variant>
      <vt:variant>
        <vt:i4>4</vt:i4>
      </vt:variant>
    </vt:vector>
  </HeadingPairs>
  <TitlesOfParts>
    <vt:vector size="14" baseType="lpstr">
      <vt:lpstr>Część nr 1</vt:lpstr>
      <vt:lpstr>Część nr 2</vt:lpstr>
      <vt:lpstr>Część nr 3</vt:lpstr>
      <vt:lpstr>Część nr 4</vt:lpstr>
      <vt:lpstr>Część nr 5</vt:lpstr>
      <vt:lpstr>Część nr 6</vt:lpstr>
      <vt:lpstr>Część nr 7</vt:lpstr>
      <vt:lpstr>Część nr 8</vt:lpstr>
      <vt:lpstr>Część nr 9</vt:lpstr>
      <vt:lpstr>Część nr 10</vt:lpstr>
      <vt:lpstr>'Część nr 2'!Obszar_wydruku</vt:lpstr>
      <vt:lpstr>'Część nr 3'!Obszar_wydruku</vt:lpstr>
      <vt:lpstr>'Część nr 5'!Obszar_wydruku</vt:lpstr>
      <vt:lpstr>'Część nr 9'!Obszar_wydruku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Monika Woźniak</dc:creator>
  <cp:lastModifiedBy>Katarzyna Królska</cp:lastModifiedBy>
  <cp:lastPrinted>2024-02-14T10:21:14Z</cp:lastPrinted>
  <dcterms:created xsi:type="dcterms:W3CDTF">2024-01-18T08:41:16Z</dcterms:created>
  <dcterms:modified xsi:type="dcterms:W3CDTF">2024-02-14T10:21:18Z</dcterms:modified>
</cp:coreProperties>
</file>