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DZIAŁ ds. zamówień publicznych\PRZETARGI\przetargi 2023\PCUW.261.2.23.2023 - żywność DPS Pakówka I kwartał 2024\na stronę\"/>
    </mc:Choice>
  </mc:AlternateContent>
  <xr:revisionPtr revIDLastSave="0" documentId="13_ncr:1_{E4DF2207-394C-42FF-9C4D-8D56C944ABF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4" i="2" l="1"/>
  <c r="L97" i="1"/>
  <c r="L96" i="1"/>
  <c r="L94" i="1"/>
  <c r="L93" i="1"/>
  <c r="J21" i="2"/>
  <c r="J20" i="2"/>
  <c r="J44" i="3"/>
  <c r="J43" i="3"/>
  <c r="J41" i="4"/>
  <c r="J40" i="4"/>
  <c r="J10" i="8"/>
  <c r="J8" i="7"/>
  <c r="J11" i="6"/>
  <c r="J20" i="5"/>
  <c r="J24" i="5"/>
  <c r="J19" i="5"/>
  <c r="J7" i="4"/>
  <c r="J7" i="3"/>
  <c r="J7" i="2"/>
  <c r="L56" i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8" i="2"/>
  <c r="J9" i="2"/>
  <c r="J10" i="2"/>
  <c r="J11" i="2"/>
  <c r="J12" i="2"/>
  <c r="J13" i="2"/>
  <c r="J14" i="2"/>
  <c r="J15" i="2"/>
  <c r="J16" i="2"/>
  <c r="J17" i="2"/>
  <c r="J18" i="2"/>
  <c r="J19" i="2"/>
  <c r="L90" i="1"/>
  <c r="L91" i="1"/>
  <c r="L92" i="1"/>
  <c r="J8" i="5"/>
  <c r="J9" i="5"/>
  <c r="J10" i="5"/>
  <c r="J11" i="5"/>
  <c r="J12" i="5"/>
  <c r="J13" i="5"/>
  <c r="J14" i="5"/>
  <c r="J15" i="5"/>
  <c r="J16" i="5"/>
  <c r="J17" i="5"/>
  <c r="J18" i="5"/>
  <c r="J8" i="8"/>
  <c r="J7" i="8"/>
  <c r="J8" i="6"/>
  <c r="J9" i="6"/>
  <c r="L85" i="1"/>
  <c r="J7" i="7"/>
  <c r="J9" i="7" s="1"/>
  <c r="J13" i="7" s="1"/>
  <c r="J7" i="6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6" i="1"/>
  <c r="L87" i="1"/>
  <c r="L88" i="1"/>
  <c r="L89" i="1"/>
  <c r="L7" i="1"/>
  <c r="J25" i="2" l="1"/>
  <c r="J48" i="3"/>
  <c r="J45" i="4"/>
  <c r="J10" i="6"/>
  <c r="J15" i="6"/>
  <c r="L98" i="1"/>
  <c r="J14" i="8"/>
  <c r="J9" i="8"/>
</calcChain>
</file>

<file path=xl/sharedStrings.xml><?xml version="1.0" encoding="utf-8"?>
<sst xmlns="http://schemas.openxmlformats.org/spreadsheetml/2006/main" count="490" uniqueCount="230">
  <si>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</si>
  <si>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</si>
  <si>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</si>
  <si>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</si>
  <si>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</si>
  <si>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</si>
  <si>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</si>
  <si>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</si>
  <si>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</si>
  <si>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</si>
  <si>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</si>
  <si>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</si>
  <si>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</si>
  <si>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</si>
  <si>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</si>
  <si>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</si>
  <si>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</si>
  <si>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</si>
  <si>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</si>
  <si>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</si>
  <si>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</si>
  <si>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</si>
  <si>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</si>
  <si>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</si>
  <si>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</si>
  <si>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</si>
  <si>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</si>
  <si>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</si>
  <si>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</si>
  <si>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</si>
  <si>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</si>
  <si>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</si>
  <si>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</si>
  <si>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</si>
  <si>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</si>
  <si>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</si>
  <si>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</si>
  <si>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</si>
  <si>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</si>
  <si>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</si>
  <si>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</si>
  <si>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</si>
  <si>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</si>
  <si>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</si>
  <si>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</si>
  <si>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</si>
  <si>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</si>
  <si>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</si>
  <si>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</si>
  <si>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</si>
  <si>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</si>
  <si>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</si>
  <si>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</si>
  <si>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</si>
  <si>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</si>
  <si>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</si>
  <si>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</si>
  <si>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</si>
  <si>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</si>
  <si>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</si>
  <si>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</si>
  <si>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</si>
  <si>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</si>
  <si>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</si>
  <si>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</si>
  <si>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</si>
  <si>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</si>
  <si>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</si>
  <si>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</si>
  <si>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</si>
  <si>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</si>
  <si>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</si>
  <si>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</si>
  <si>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</si>
  <si>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</si>
  <si>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</si>
  <si>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</si>
  <si>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</si>
  <si>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</si>
  <si>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</si>
  <si>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</si>
  <si>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</si>
  <si>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</si>
  <si>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</si>
  <si>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</si>
  <si>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</si>
  <si>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</si>
  <si>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</si>
  <si>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</si>
  <si>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</si>
  <si>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</si>
  <si>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</si>
  <si>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</si>
  <si>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</si>
  <si>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</si>
  <si>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</si>
  <si>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</si>
  <si>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</si>
  <si>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</si>
  <si>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</si>
  <si>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</si>
  <si>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</si>
  <si>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</si>
  <si>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</si>
  <si>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</si>
  <si>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</si>
  <si>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</si>
  <si>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</si>
  <si>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</si>
  <si>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</si>
  <si>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</si>
  <si>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</si>
  <si>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</si>
  <si>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</si>
  <si>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</si>
  <si>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</si>
  <si>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</si>
  <si>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</si>
  <si>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</si>
  <si>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</si>
  <si>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</si>
  <si>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</si>
  <si>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</si>
  <si>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</si>
  <si>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</si>
  <si>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</si>
  <si>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</si>
  <si>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</si>
  <si>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</si>
  <si>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</si>
  <si>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</si>
  <si>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</si>
  <si>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</si>
  <si>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</si>
  <si>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</si>
  <si>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</si>
  <si>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</si>
  <si>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</si>
  <si>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</si>
  <si>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</si>
  <si>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</si>
  <si>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</si>
  <si>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</si>
  <si>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</si>
  <si>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</si>
  <si>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</si>
  <si>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</si>
  <si>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</si>
  <si>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</si>
  <si>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</si>
  <si>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</si>
  <si>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</si>
  <si>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</si>
  <si>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</si>
  <si>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</si>
  <si>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</si>
  <si>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</si>
  <si>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</si>
  <si>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</si>
  <si>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</si>
  <si>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</si>
  <si>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</si>
  <si>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</si>
  <si>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</si>
  <si>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</si>
  <si>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</si>
  <si>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</si>
  <si>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</si>
  <si>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</si>
  <si>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</si>
  <si>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</si>
  <si>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</si>
  <si>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</si>
  <si>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</si>
  <si>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</si>
  <si>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</si>
  <si>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</si>
  <si>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</si>
  <si>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</si>
  <si>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</si>
  <si>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</si>
  <si>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</si>
  <si>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</si>
  <si>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</si>
  <si>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</si>
  <si>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</si>
  <si>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</si>
  <si>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</si>
  <si>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</si>
  <si>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</si>
  <si>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</si>
  <si>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</si>
  <si>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</si>
  <si>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</si>
  <si>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</si>
  <si>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</si>
  <si>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</si>
  <si>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</si>
  <si>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</si>
  <si>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</si>
  <si>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</si>
  <si>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</si>
  <si>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</si>
  <si>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</si>
  <si>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</si>
  <si>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</si>
  <si>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</si>
  <si>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</si>
  <si>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</si>
  <si>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</si>
  <si>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</si>
  <si>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</si>
  <si>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 xml:space="preserve">7
Wartość netto (4x5) </t>
  </si>
  <si>
    <t xml:space="preserve">7
Wartość netto (4x5)       </t>
  </si>
  <si>
    <t xml:space="preserve">5
Cena jedn. netto    </t>
  </si>
  <si>
    <t>w tym</t>
  </si>
  <si>
    <t xml:space="preserve">w tym </t>
  </si>
  <si>
    <t>Mieszanka owocowa (mrożonki) 2,5 kg</t>
  </si>
  <si>
    <t>Sukcesywne dostawy żywności dla Domu Pomocy Społecznej w Pakówce w okresie              od 01.01.2024 r. do 31.03.2024 r.</t>
  </si>
  <si>
    <t>Sukcesywne dostawy żywności dla Domu Pomocy Społecznej w Pakówce w okresie                  od 01.01.2024 r. do 31.03.2024 r.</t>
  </si>
  <si>
    <t xml:space="preserve">Sukcesywne dostawy żywności dla Domu Pomocy Społecznej w Pakówce w okresie od 01.01.2024 r. do 31.03.2024 r. </t>
  </si>
  <si>
    <t>Sukcesywne dostawy żywności dla Domu Pomocy Społecznej w Pakówce w okresie od 01.01.2024 r. do 31.03.2024 r.</t>
  </si>
  <si>
    <t>Część II – Nabiał - I kwartał</t>
  </si>
  <si>
    <t>Część I – Artykuły spożywcze - I kwartał</t>
  </si>
  <si>
    <t>Część III – Warzywa i owoce - I kwartał</t>
  </si>
  <si>
    <t>Część IV – Mięso i wędliny - I kwartał</t>
  </si>
  <si>
    <t>Część V – Pieczywo i ciasto - I kwartał</t>
  </si>
  <si>
    <t>Część VI – Drób - I kwartał</t>
  </si>
  <si>
    <t>Część VII - Jajka - I kwartał</t>
  </si>
  <si>
    <t>Część VIII – Ryby - I kwartał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</si>
</sst>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sz val="10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9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0" fillId="4" borderId="0" xfId="0" applyFill="1"/>
    <xf numFmtId="0" fontId="0" fillId="0" borderId="16" xfId="0" applyBorder="1"/>
    <xf numFmtId="0" fontId="9" fillId="4" borderId="0" xfId="0" applyFont="1" applyFill="1" applyAlignment="1">
      <alignment vertical="center"/>
    </xf>
    <xf numFmtId="9" fontId="9" fillId="4" borderId="0" xfId="0" applyNumberFormat="1" applyFont="1" applyFill="1" applyAlignment="1">
      <alignment horizontal="center" vertical="center"/>
    </xf>
    <xf numFmtId="0" fontId="9" fillId="4" borderId="0" xfId="0" applyFont="1" applyFill="1"/>
    <xf numFmtId="0" fontId="0" fillId="4" borderId="20" xfId="0" applyFill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6" fillId="0" borderId="9" xfId="0" applyFont="1" applyBorder="1" applyAlignment="1">
      <alignment wrapText="1"/>
    </xf>
    <xf numFmtId="0" fontId="5" fillId="3" borderId="32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wrapText="1"/>
    </xf>
    <xf numFmtId="0" fontId="5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2" fontId="0" fillId="0" borderId="19" xfId="0" applyNumberFormat="1" applyBorder="1"/>
    <xf numFmtId="2" fontId="0" fillId="0" borderId="14" xfId="0" applyNumberFormat="1" applyBorder="1"/>
    <xf numFmtId="0" fontId="5" fillId="0" borderId="3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0" fillId="0" borderId="24" xfId="0" applyBorder="1"/>
    <xf numFmtId="0" fontId="17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42" xfId="0" applyBorder="1"/>
    <xf numFmtId="0" fontId="0" fillId="0" borderId="43" xfId="0" applyBorder="1"/>
    <xf numFmtId="0" fontId="0" fillId="0" borderId="17" xfId="0" applyBorder="1"/>
    <xf numFmtId="2" fontId="0" fillId="6" borderId="2" xfId="0" applyNumberFormat="1" applyFill="1" applyBorder="1"/>
    <xf numFmtId="2" fontId="0" fillId="0" borderId="18" xfId="0" applyNumberFormat="1" applyBorder="1"/>
    <xf numFmtId="0" fontId="9" fillId="4" borderId="23" xfId="0" applyFont="1" applyFill="1" applyBorder="1" applyAlignment="1">
      <alignment vertical="center"/>
    </xf>
    <xf numFmtId="9" fontId="9" fillId="4" borderId="23" xfId="0" applyNumberFormat="1" applyFont="1" applyFill="1" applyBorder="1" applyAlignment="1">
      <alignment horizontal="center" vertical="center"/>
    </xf>
    <xf numFmtId="0" fontId="9" fillId="4" borderId="23" xfId="0" applyFont="1" applyFill="1" applyBorder="1"/>
    <xf numFmtId="0" fontId="0" fillId="4" borderId="23" xfId="0" applyFill="1" applyBorder="1"/>
    <xf numFmtId="0" fontId="0" fillId="0" borderId="21" xfId="0" applyBorder="1"/>
    <xf numFmtId="0" fontId="0" fillId="0" borderId="41" xfId="0" applyBorder="1"/>
    <xf numFmtId="9" fontId="0" fillId="0" borderId="45" xfId="0" applyNumberFormat="1" applyBorder="1"/>
    <xf numFmtId="9" fontId="0" fillId="0" borderId="46" xfId="0" applyNumberFormat="1" applyBorder="1"/>
    <xf numFmtId="9" fontId="0" fillId="0" borderId="47" xfId="0" applyNumberFormat="1" applyBorder="1"/>
    <xf numFmtId="2" fontId="0" fillId="6" borderId="29" xfId="0" applyNumberFormat="1" applyFill="1" applyBorder="1"/>
    <xf numFmtId="2" fontId="0" fillId="0" borderId="39" xfId="0" applyNumberFormat="1" applyBorder="1"/>
    <xf numFmtId="2" fontId="0" fillId="0" borderId="44" xfId="0" applyNumberFormat="1" applyBorder="1"/>
    <xf numFmtId="2" fontId="0" fillId="0" borderId="7" xfId="0" applyNumberFormat="1" applyBorder="1"/>
    <xf numFmtId="0" fontId="0" fillId="0" borderId="19" xfId="0" applyBorder="1"/>
    <xf numFmtId="2" fontId="0" fillId="6" borderId="14" xfId="0" applyNumberFormat="1" applyFill="1" applyBorder="1"/>
    <xf numFmtId="0" fontId="0" fillId="0" borderId="10" xfId="0" applyBorder="1"/>
    <xf numFmtId="2" fontId="0" fillId="0" borderId="26" xfId="0" applyNumberFormat="1" applyBorder="1"/>
    <xf numFmtId="9" fontId="0" fillId="0" borderId="38" xfId="0" applyNumberFormat="1" applyBorder="1"/>
    <xf numFmtId="2" fontId="0" fillId="0" borderId="21" xfId="0" applyNumberFormat="1" applyBorder="1"/>
    <xf numFmtId="2" fontId="0" fillId="0" borderId="41" xfId="0" applyNumberFormat="1" applyBorder="1"/>
    <xf numFmtId="2" fontId="0" fillId="6" borderId="26" xfId="0" applyNumberFormat="1" applyFill="1" applyBorder="1"/>
    <xf numFmtId="0" fontId="6" fillId="0" borderId="1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0" borderId="31" xfId="0" applyNumberFormat="1" applyFont="1" applyBorder="1" applyAlignment="1">
      <alignment horizontal="center"/>
    </xf>
    <xf numFmtId="2" fontId="4" fillId="0" borderId="35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2" fontId="0" fillId="0" borderId="27" xfId="0" applyNumberFormat="1" applyBorder="1"/>
    <xf numFmtId="2" fontId="0" fillId="0" borderId="10" xfId="0" applyNumberFormat="1" applyBorder="1"/>
    <xf numFmtId="0" fontId="15" fillId="0" borderId="1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8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2" fontId="4" fillId="6" borderId="2" xfId="0" applyNumberFormat="1" applyFont="1" applyFill="1" applyBorder="1"/>
    <xf numFmtId="0" fontId="4" fillId="0" borderId="42" xfId="0" applyFont="1" applyBorder="1"/>
    <xf numFmtId="9" fontId="4" fillId="0" borderId="41" xfId="0" applyNumberFormat="1" applyFont="1" applyBorder="1"/>
    <xf numFmtId="2" fontId="4" fillId="0" borderId="18" xfId="0" applyNumberFormat="1" applyFont="1" applyBorder="1"/>
    <xf numFmtId="0" fontId="4" fillId="0" borderId="43" xfId="0" applyFont="1" applyBorder="1"/>
    <xf numFmtId="2" fontId="4" fillId="0" borderId="16" xfId="0" applyNumberFormat="1" applyFont="1" applyBorder="1"/>
    <xf numFmtId="0" fontId="4" fillId="0" borderId="17" xfId="0" applyFont="1" applyBorder="1"/>
    <xf numFmtId="2" fontId="4" fillId="0" borderId="19" xfId="0" applyNumberFormat="1" applyFont="1" applyBorder="1"/>
    <xf numFmtId="2" fontId="4" fillId="0" borderId="2" xfId="0" applyNumberFormat="1" applyFont="1" applyBorder="1"/>
    <xf numFmtId="0" fontId="18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right"/>
    </xf>
    <xf numFmtId="0" fontId="4" fillId="0" borderId="40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4" fillId="0" borderId="1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11" fillId="4" borderId="0" xfId="0" applyFont="1" applyFill="1" applyAlignment="1">
      <alignment horizont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5" xfId="0" applyFont="1" applyFill="1" applyBorder="1" applyAlignment="1">
      <alignment horizontal="center" vertical="center" wrapText="1"/>
    </xf>
    <xf numFmtId="0" fontId="13" fillId="5" borderId="26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right"/>
    </xf>
    <xf numFmtId="0" fontId="0" fillId="0" borderId="40" xfId="0" applyBorder="1" applyAlignment="1">
      <alignment horizontal="right"/>
    </xf>
    <xf numFmtId="0" fontId="11" fillId="4" borderId="2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50"/>
  <sheetViews>
    <sheetView tabSelected="1" topLeftCell="C85" zoomScaleNormal="100" workbookViewId="0">
      <selection activeCell="H99" sqref="H99"/>
    </sheetView>
  </sheetViews>
  <sheetFormatPr defaultColWidth="8.7109375" defaultRowHeight="15"/>
  <cols>
    <col min="5" max="5" width="6.7109375" customWidth="1"/>
    <col min="6" max="6" width="10.7109375" style="1" customWidth="1"/>
    <col min="7" max="7" width="34.7109375" customWidth="1"/>
    <col min="8" max="8" width="9.42578125" customWidth="1"/>
    <col min="10" max="10" width="15.7109375" customWidth="1"/>
    <col min="11" max="11" width="11.5703125" customWidth="1"/>
    <col min="12" max="12" width="11.7109375" customWidth="1"/>
    <col min="13" max="13" width="15.28515625" customWidth="1"/>
    <col min="14" max="14" width="12.7109375" customWidth="1"/>
    <col min="15" max="15" width="14.42578125" customWidth="1"/>
    <col min="16" max="16" width="16.85546875" customWidth="1"/>
    <col min="18" max="18" width="14.28515625" customWidth="1"/>
    <col min="19" max="19" width="16.7109375" customWidth="1"/>
    <col min="20" max="20" width="16.140625" customWidth="1"/>
  </cols>
  <sheetData>
    <row r="1" spans="1:49" ht="15.75" thickBot="1"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</row>
    <row r="2" spans="1:49">
      <c r="A2" s="111" t="s">
        <v>200</v>
      </c>
      <c r="B2" s="111"/>
      <c r="C2" s="111" t="s">
        <v>200</v>
      </c>
      <c r="D2" s="111"/>
      <c r="E2" s="5"/>
      <c r="F2" s="126" t="s">
        <v>221</v>
      </c>
      <c r="G2" s="127"/>
      <c r="H2" s="127"/>
      <c r="I2" s="127"/>
      <c r="J2" s="127"/>
      <c r="K2" s="127"/>
      <c r="L2" s="128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</row>
    <row r="3" spans="1:49" ht="26.25" customHeight="1" thickBot="1">
      <c r="F3" s="129"/>
      <c r="G3" s="130"/>
      <c r="H3" s="130"/>
      <c r="I3" s="130"/>
      <c r="J3" s="130"/>
      <c r="K3" s="130"/>
      <c r="L3" s="131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</row>
    <row r="4" spans="1:49" ht="26.25" customHeight="1" thickBot="1">
      <c r="F4" s="115" t="s">
        <v>223</v>
      </c>
      <c r="G4" s="116"/>
      <c r="H4" s="116"/>
      <c r="I4" s="116"/>
      <c r="J4" s="116"/>
      <c r="K4" s="116"/>
      <c r="L4" s="117"/>
      <c r="N4" s="114"/>
      <c r="O4" s="114"/>
      <c r="P4" s="114"/>
      <c r="Q4" s="26"/>
      <c r="R4" s="114"/>
      <c r="S4" s="114"/>
      <c r="T4" s="114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</row>
    <row r="5" spans="1:49" ht="22.9" customHeight="1">
      <c r="F5" s="118" t="s">
        <v>0</v>
      </c>
      <c r="G5" s="120" t="s">
        <v>1</v>
      </c>
      <c r="H5" s="120" t="s">
        <v>2</v>
      </c>
      <c r="I5" s="120" t="s">
        <v>140</v>
      </c>
      <c r="J5" s="122" t="s">
        <v>184</v>
      </c>
      <c r="K5" s="122" t="s">
        <v>185</v>
      </c>
      <c r="L5" s="124" t="s">
        <v>186</v>
      </c>
      <c r="N5" s="28"/>
      <c r="O5" s="28"/>
      <c r="P5" s="28"/>
      <c r="Q5" s="26"/>
      <c r="R5" s="28"/>
      <c r="S5" s="28"/>
      <c r="T5" s="28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</row>
    <row r="6" spans="1:49" ht="28.5" customHeight="1">
      <c r="F6" s="119"/>
      <c r="G6" s="121"/>
      <c r="H6" s="121"/>
      <c r="I6" s="121"/>
      <c r="J6" s="123"/>
      <c r="K6" s="123"/>
      <c r="L6" s="125" t="s">
        <v>3</v>
      </c>
      <c r="N6" s="29"/>
      <c r="O6" s="28"/>
      <c r="P6" s="28"/>
      <c r="Q6" s="26"/>
      <c r="R6" s="29"/>
      <c r="S6" s="28"/>
      <c r="T6" s="28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</row>
    <row r="7" spans="1:49">
      <c r="F7" s="21">
        <v>1</v>
      </c>
      <c r="G7" s="23" t="s">
        <v>4</v>
      </c>
      <c r="H7" s="20" t="s">
        <v>5</v>
      </c>
      <c r="I7" s="90">
        <v>2</v>
      </c>
      <c r="J7" s="20"/>
      <c r="K7" s="20">
        <v>0</v>
      </c>
      <c r="L7" s="80">
        <f xml:space="preserve"> SUM(I7*J7)</f>
        <v>0</v>
      </c>
      <c r="M7" s="91"/>
      <c r="N7" s="29"/>
      <c r="O7" s="28"/>
      <c r="P7" s="28"/>
      <c r="Q7" s="26"/>
      <c r="R7" s="29"/>
      <c r="S7" s="28"/>
      <c r="T7" s="28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</row>
    <row r="8" spans="1:49">
      <c r="F8" s="21">
        <v>2</v>
      </c>
      <c r="G8" s="24" t="s">
        <v>144</v>
      </c>
      <c r="H8" s="20" t="s">
        <v>5</v>
      </c>
      <c r="I8" s="90">
        <v>45</v>
      </c>
      <c r="J8" s="20"/>
      <c r="K8" s="20">
        <v>0</v>
      </c>
      <c r="L8" s="80">
        <f t="shared" ref="L8:L70" si="0" xml:space="preserve"> SUM(I8*J8)</f>
        <v>0</v>
      </c>
      <c r="M8" s="91"/>
      <c r="N8" s="29"/>
      <c r="O8" s="28"/>
      <c r="P8" s="28"/>
      <c r="Q8" s="26"/>
      <c r="R8" s="29"/>
      <c r="S8" s="28"/>
      <c r="T8" s="28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</row>
    <row r="9" spans="1:49">
      <c r="F9" s="21">
        <v>3</v>
      </c>
      <c r="G9" s="23" t="s">
        <v>7</v>
      </c>
      <c r="H9" s="20" t="s">
        <v>5</v>
      </c>
      <c r="I9" s="92">
        <v>3</v>
      </c>
      <c r="J9" s="20"/>
      <c r="K9" s="20">
        <v>0</v>
      </c>
      <c r="L9" s="80">
        <f t="shared" si="0"/>
        <v>0</v>
      </c>
      <c r="M9" s="91"/>
      <c r="N9" s="29"/>
      <c r="O9" s="28"/>
      <c r="P9" s="28"/>
      <c r="Q9" s="26"/>
      <c r="R9" s="29"/>
      <c r="S9" s="28"/>
      <c r="T9" s="28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</row>
    <row r="10" spans="1:49">
      <c r="F10" s="21">
        <v>4</v>
      </c>
      <c r="G10" s="23" t="s">
        <v>8</v>
      </c>
      <c r="H10" s="20" t="s">
        <v>5</v>
      </c>
      <c r="I10" s="92">
        <v>500</v>
      </c>
      <c r="J10" s="20"/>
      <c r="K10" s="20">
        <v>0</v>
      </c>
      <c r="L10" s="80">
        <f t="shared" si="0"/>
        <v>0</v>
      </c>
      <c r="M10" s="91"/>
      <c r="N10" s="30"/>
      <c r="O10" s="28"/>
      <c r="P10" s="28"/>
      <c r="Q10" s="26"/>
      <c r="R10" s="30"/>
      <c r="S10" s="28"/>
      <c r="T10" s="28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</row>
    <row r="11" spans="1:49" ht="25.5">
      <c r="F11" s="21">
        <v>5</v>
      </c>
      <c r="G11" s="24" t="s">
        <v>145</v>
      </c>
      <c r="H11" s="20" t="s">
        <v>5</v>
      </c>
      <c r="I11" s="92">
        <v>40</v>
      </c>
      <c r="J11" s="20"/>
      <c r="K11" s="20">
        <v>0</v>
      </c>
      <c r="L11" s="80">
        <f t="shared" si="0"/>
        <v>0</v>
      </c>
      <c r="M11" s="91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</row>
    <row r="12" spans="1:49">
      <c r="F12" s="21">
        <v>6</v>
      </c>
      <c r="G12" s="23" t="s">
        <v>9</v>
      </c>
      <c r="H12" s="20" t="s">
        <v>5</v>
      </c>
      <c r="I12" s="92">
        <v>350</v>
      </c>
      <c r="J12" s="20"/>
      <c r="K12" s="20">
        <v>0</v>
      </c>
      <c r="L12" s="80">
        <f t="shared" si="0"/>
        <v>0</v>
      </c>
      <c r="M12" s="91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</row>
    <row r="13" spans="1:49">
      <c r="F13" s="21">
        <v>7</v>
      </c>
      <c r="G13" s="23" t="s">
        <v>10</v>
      </c>
      <c r="H13" s="20" t="s">
        <v>5</v>
      </c>
      <c r="I13" s="92">
        <v>30</v>
      </c>
      <c r="J13" s="20"/>
      <c r="K13" s="20">
        <v>0</v>
      </c>
      <c r="L13" s="80">
        <f t="shared" si="0"/>
        <v>0</v>
      </c>
      <c r="M13" s="91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</row>
    <row r="14" spans="1:49">
      <c r="F14" s="21">
        <v>8</v>
      </c>
      <c r="G14" s="23" t="s">
        <v>146</v>
      </c>
      <c r="H14" s="20" t="s">
        <v>5</v>
      </c>
      <c r="I14" s="92">
        <v>58</v>
      </c>
      <c r="J14" s="20"/>
      <c r="K14" s="20">
        <v>0</v>
      </c>
      <c r="L14" s="80">
        <f t="shared" si="0"/>
        <v>0</v>
      </c>
      <c r="M14" s="91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</row>
    <row r="15" spans="1:49">
      <c r="F15" s="21">
        <v>9</v>
      </c>
      <c r="G15" s="23" t="s">
        <v>147</v>
      </c>
      <c r="H15" s="20" t="s">
        <v>5</v>
      </c>
      <c r="I15" s="92">
        <v>350</v>
      </c>
      <c r="J15" s="20"/>
      <c r="K15" s="20">
        <v>8</v>
      </c>
      <c r="L15" s="80">
        <f t="shared" si="0"/>
        <v>0</v>
      </c>
      <c r="M15" s="91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</row>
    <row r="16" spans="1:49">
      <c r="F16" s="21">
        <v>10</v>
      </c>
      <c r="G16" s="23" t="s">
        <v>148</v>
      </c>
      <c r="H16" s="20" t="s">
        <v>5</v>
      </c>
      <c r="I16" s="92">
        <v>7</v>
      </c>
      <c r="J16" s="20"/>
      <c r="K16" s="20">
        <v>8</v>
      </c>
      <c r="L16" s="80">
        <f t="shared" si="0"/>
        <v>0</v>
      </c>
      <c r="M16" s="91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</row>
    <row r="17" spans="6:49">
      <c r="F17" s="21">
        <v>11</v>
      </c>
      <c r="G17" s="23" t="s">
        <v>11</v>
      </c>
      <c r="H17" s="20" t="s">
        <v>5</v>
      </c>
      <c r="I17" s="92">
        <v>25</v>
      </c>
      <c r="J17" s="20"/>
      <c r="K17" s="20">
        <v>8</v>
      </c>
      <c r="L17" s="80">
        <f t="shared" si="0"/>
        <v>0</v>
      </c>
      <c r="M17" s="91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</row>
    <row r="18" spans="6:49">
      <c r="F18" s="21">
        <v>12</v>
      </c>
      <c r="G18" s="23" t="s">
        <v>149</v>
      </c>
      <c r="H18" s="20" t="s">
        <v>5</v>
      </c>
      <c r="I18" s="92">
        <v>10</v>
      </c>
      <c r="J18" s="20"/>
      <c r="K18" s="20">
        <v>23</v>
      </c>
      <c r="L18" s="80">
        <f t="shared" si="0"/>
        <v>0</v>
      </c>
      <c r="M18" s="91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</row>
    <row r="19" spans="6:49">
      <c r="F19" s="21">
        <v>13</v>
      </c>
      <c r="G19" s="24" t="s">
        <v>150</v>
      </c>
      <c r="H19" s="20" t="s">
        <v>5</v>
      </c>
      <c r="I19" s="92">
        <v>1.5</v>
      </c>
      <c r="J19" s="20"/>
      <c r="K19" s="20">
        <v>8</v>
      </c>
      <c r="L19" s="80">
        <f t="shared" si="0"/>
        <v>0</v>
      </c>
      <c r="M19" s="91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</row>
    <row r="20" spans="6:49">
      <c r="F20" s="21">
        <v>14</v>
      </c>
      <c r="G20" s="24" t="s">
        <v>151</v>
      </c>
      <c r="H20" s="20" t="s">
        <v>5</v>
      </c>
      <c r="I20" s="92">
        <v>3</v>
      </c>
      <c r="J20" s="20"/>
      <c r="K20" s="20">
        <v>0</v>
      </c>
      <c r="L20" s="80">
        <f t="shared" si="0"/>
        <v>0</v>
      </c>
      <c r="M20" s="91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6:49">
      <c r="F21" s="21">
        <v>15</v>
      </c>
      <c r="G21" s="23" t="s">
        <v>12</v>
      </c>
      <c r="H21" s="20" t="s">
        <v>5</v>
      </c>
      <c r="I21" s="92">
        <v>130</v>
      </c>
      <c r="J21" s="20"/>
      <c r="K21" s="20">
        <v>0</v>
      </c>
      <c r="L21" s="80">
        <f t="shared" si="0"/>
        <v>0</v>
      </c>
      <c r="M21" s="91"/>
      <c r="N21" s="26"/>
      <c r="O21" s="26"/>
      <c r="P21" s="26"/>
      <c r="Q21" s="26"/>
      <c r="R21" s="31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</row>
    <row r="22" spans="6:49">
      <c r="F22" s="21">
        <v>16</v>
      </c>
      <c r="G22" s="23" t="s">
        <v>13</v>
      </c>
      <c r="H22" s="20" t="s">
        <v>5</v>
      </c>
      <c r="I22" s="92">
        <v>85</v>
      </c>
      <c r="J22" s="20"/>
      <c r="K22" s="20">
        <v>0</v>
      </c>
      <c r="L22" s="80">
        <f t="shared" si="0"/>
        <v>0</v>
      </c>
      <c r="M22" s="91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</row>
    <row r="23" spans="6:49">
      <c r="F23" s="21">
        <v>17</v>
      </c>
      <c r="G23" s="24" t="s">
        <v>181</v>
      </c>
      <c r="H23" s="20" t="s">
        <v>5</v>
      </c>
      <c r="I23" s="92">
        <v>40</v>
      </c>
      <c r="J23" s="20"/>
      <c r="K23" s="20">
        <v>0</v>
      </c>
      <c r="L23" s="80">
        <f t="shared" si="0"/>
        <v>0</v>
      </c>
      <c r="M23" s="91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6:49">
      <c r="F24" s="21">
        <v>18</v>
      </c>
      <c r="G24" s="23" t="s">
        <v>14</v>
      </c>
      <c r="H24" s="20" t="s">
        <v>5</v>
      </c>
      <c r="I24" s="92">
        <v>400</v>
      </c>
      <c r="J24" s="20"/>
      <c r="K24" s="20">
        <v>8</v>
      </c>
      <c r="L24" s="80">
        <f t="shared" si="0"/>
        <v>0</v>
      </c>
      <c r="M24" s="91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</row>
    <row r="25" spans="6:49">
      <c r="F25" s="21">
        <v>19</v>
      </c>
      <c r="G25" s="23" t="s">
        <v>15</v>
      </c>
      <c r="H25" s="20" t="s">
        <v>5</v>
      </c>
      <c r="I25" s="92">
        <v>70</v>
      </c>
      <c r="J25" s="20"/>
      <c r="K25" s="20">
        <v>0</v>
      </c>
      <c r="L25" s="80">
        <f t="shared" si="0"/>
        <v>0</v>
      </c>
      <c r="M25" s="91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</row>
    <row r="26" spans="6:49">
      <c r="F26" s="21">
        <v>20</v>
      </c>
      <c r="G26" s="23" t="s">
        <v>16</v>
      </c>
      <c r="H26" s="20" t="s">
        <v>5</v>
      </c>
      <c r="I26" s="92">
        <v>400</v>
      </c>
      <c r="J26" s="20"/>
      <c r="K26" s="20">
        <v>23</v>
      </c>
      <c r="L26" s="80">
        <f t="shared" si="0"/>
        <v>0</v>
      </c>
      <c r="M26" s="91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</row>
    <row r="27" spans="6:49">
      <c r="F27" s="21">
        <v>21</v>
      </c>
      <c r="G27" s="23" t="s">
        <v>17</v>
      </c>
      <c r="H27" s="20" t="s">
        <v>5</v>
      </c>
      <c r="I27" s="92">
        <v>120</v>
      </c>
      <c r="J27" s="20"/>
      <c r="K27" s="20">
        <v>23</v>
      </c>
      <c r="L27" s="80">
        <f t="shared" si="0"/>
        <v>0</v>
      </c>
      <c r="M27" s="91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</row>
    <row r="28" spans="6:49">
      <c r="F28" s="21">
        <v>22</v>
      </c>
      <c r="G28" s="24" t="s">
        <v>180</v>
      </c>
      <c r="H28" s="20" t="s">
        <v>5</v>
      </c>
      <c r="I28" s="92">
        <v>30</v>
      </c>
      <c r="J28" s="20"/>
      <c r="K28" s="20">
        <v>0</v>
      </c>
      <c r="L28" s="80">
        <f t="shared" si="0"/>
        <v>0</v>
      </c>
      <c r="M28" s="91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</row>
    <row r="29" spans="6:49">
      <c r="F29" s="21">
        <v>23</v>
      </c>
      <c r="G29" s="23" t="s">
        <v>152</v>
      </c>
      <c r="H29" s="20" t="s">
        <v>5</v>
      </c>
      <c r="I29" s="92">
        <v>80</v>
      </c>
      <c r="J29" s="20"/>
      <c r="K29" s="20">
        <v>0</v>
      </c>
      <c r="L29" s="80">
        <f t="shared" si="0"/>
        <v>0</v>
      </c>
      <c r="M29" s="91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</row>
    <row r="30" spans="6:49">
      <c r="F30" s="21">
        <v>24</v>
      </c>
      <c r="G30" s="23" t="s">
        <v>153</v>
      </c>
      <c r="H30" s="20" t="s">
        <v>5</v>
      </c>
      <c r="I30" s="92">
        <v>40</v>
      </c>
      <c r="J30" s="20"/>
      <c r="K30" s="20">
        <v>0</v>
      </c>
      <c r="L30" s="80">
        <f t="shared" si="0"/>
        <v>0</v>
      </c>
      <c r="M30" s="91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</row>
    <row r="31" spans="6:49">
      <c r="F31" s="21">
        <v>25</v>
      </c>
      <c r="G31" s="23" t="s">
        <v>18</v>
      </c>
      <c r="H31" s="20" t="s">
        <v>5</v>
      </c>
      <c r="I31" s="92">
        <v>9</v>
      </c>
      <c r="J31" s="20"/>
      <c r="K31" s="20">
        <v>23</v>
      </c>
      <c r="L31" s="80">
        <f t="shared" si="0"/>
        <v>0</v>
      </c>
      <c r="M31" s="91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</row>
    <row r="32" spans="6:49">
      <c r="F32" s="21">
        <v>26</v>
      </c>
      <c r="G32" s="23" t="s">
        <v>19</v>
      </c>
      <c r="H32" s="20" t="s">
        <v>5</v>
      </c>
      <c r="I32" s="92">
        <v>105</v>
      </c>
      <c r="J32" s="20"/>
      <c r="K32" s="20">
        <v>8</v>
      </c>
      <c r="L32" s="80">
        <f t="shared" si="0"/>
        <v>0</v>
      </c>
      <c r="M32" s="91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</row>
    <row r="33" spans="6:49">
      <c r="F33" s="21">
        <v>27</v>
      </c>
      <c r="G33" s="23" t="s">
        <v>154</v>
      </c>
      <c r="H33" s="20" t="s">
        <v>5</v>
      </c>
      <c r="I33" s="92">
        <v>60</v>
      </c>
      <c r="J33" s="20"/>
      <c r="K33" s="20">
        <v>8</v>
      </c>
      <c r="L33" s="80">
        <f t="shared" si="0"/>
        <v>0</v>
      </c>
      <c r="M33" s="91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</row>
    <row r="34" spans="6:49">
      <c r="F34" s="21">
        <v>28</v>
      </c>
      <c r="G34" s="23" t="s">
        <v>20</v>
      </c>
      <c r="H34" s="20" t="s">
        <v>5</v>
      </c>
      <c r="I34" s="92">
        <v>400</v>
      </c>
      <c r="J34" s="20"/>
      <c r="K34" s="20">
        <v>0</v>
      </c>
      <c r="L34" s="80">
        <f t="shared" si="0"/>
        <v>0</v>
      </c>
      <c r="M34" s="91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</row>
    <row r="35" spans="6:49">
      <c r="F35" s="21">
        <v>29</v>
      </c>
      <c r="G35" s="23" t="s">
        <v>21</v>
      </c>
      <c r="H35" s="20" t="s">
        <v>5</v>
      </c>
      <c r="I35" s="92">
        <v>105</v>
      </c>
      <c r="J35" s="20"/>
      <c r="K35" s="20">
        <v>0</v>
      </c>
      <c r="L35" s="80">
        <f t="shared" si="0"/>
        <v>0</v>
      </c>
      <c r="M35" s="91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</row>
    <row r="36" spans="6:49">
      <c r="F36" s="21">
        <v>30</v>
      </c>
      <c r="G36" s="23" t="s">
        <v>22</v>
      </c>
      <c r="H36" s="20" t="s">
        <v>5</v>
      </c>
      <c r="I36" s="92">
        <v>110</v>
      </c>
      <c r="J36" s="20"/>
      <c r="K36" s="20">
        <v>0</v>
      </c>
      <c r="L36" s="80">
        <f t="shared" si="0"/>
        <v>0</v>
      </c>
      <c r="M36" s="91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</row>
    <row r="37" spans="6:49" ht="25.5">
      <c r="F37" s="21">
        <v>31</v>
      </c>
      <c r="G37" s="23" t="s">
        <v>23</v>
      </c>
      <c r="H37" s="20" t="s">
        <v>5</v>
      </c>
      <c r="I37" s="92">
        <v>130</v>
      </c>
      <c r="J37" s="20"/>
      <c r="K37" s="20">
        <v>0</v>
      </c>
      <c r="L37" s="80">
        <f t="shared" si="0"/>
        <v>0</v>
      </c>
      <c r="M37" s="91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</row>
    <row r="38" spans="6:49" ht="25.5">
      <c r="F38" s="21">
        <v>32</v>
      </c>
      <c r="G38" s="24" t="s">
        <v>24</v>
      </c>
      <c r="H38" s="20" t="s">
        <v>5</v>
      </c>
      <c r="I38" s="92">
        <v>150</v>
      </c>
      <c r="J38" s="20"/>
      <c r="K38" s="20">
        <v>0</v>
      </c>
      <c r="L38" s="80">
        <f t="shared" si="0"/>
        <v>0</v>
      </c>
      <c r="M38" s="91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</row>
    <row r="39" spans="6:49" ht="25.5">
      <c r="F39" s="21">
        <v>33</v>
      </c>
      <c r="G39" s="23" t="s">
        <v>25</v>
      </c>
      <c r="H39" s="20" t="s">
        <v>5</v>
      </c>
      <c r="I39" s="92">
        <v>150</v>
      </c>
      <c r="J39" s="20"/>
      <c r="K39" s="20">
        <v>0</v>
      </c>
      <c r="L39" s="80">
        <f t="shared" si="0"/>
        <v>0</v>
      </c>
      <c r="M39" s="91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</row>
    <row r="40" spans="6:49">
      <c r="F40" s="21">
        <v>34</v>
      </c>
      <c r="G40" s="24" t="s">
        <v>155</v>
      </c>
      <c r="H40" s="20" t="s">
        <v>5</v>
      </c>
      <c r="I40" s="92">
        <v>2</v>
      </c>
      <c r="J40" s="20"/>
      <c r="K40" s="20">
        <v>0</v>
      </c>
      <c r="L40" s="80">
        <f t="shared" si="0"/>
        <v>0</v>
      </c>
      <c r="M40" s="91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</row>
    <row r="41" spans="6:49">
      <c r="F41" s="21">
        <v>35</v>
      </c>
      <c r="G41" s="23" t="s">
        <v>26</v>
      </c>
      <c r="H41" s="20" t="s">
        <v>5</v>
      </c>
      <c r="I41" s="92">
        <v>55</v>
      </c>
      <c r="J41" s="20"/>
      <c r="K41" s="20">
        <v>0</v>
      </c>
      <c r="L41" s="80">
        <f t="shared" si="0"/>
        <v>0</v>
      </c>
      <c r="M41" s="91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</row>
    <row r="42" spans="6:49">
      <c r="F42" s="21">
        <v>36</v>
      </c>
      <c r="G42" s="24" t="s">
        <v>156</v>
      </c>
      <c r="H42" s="20" t="s">
        <v>5</v>
      </c>
      <c r="I42" s="92">
        <v>1</v>
      </c>
      <c r="J42" s="20"/>
      <c r="K42" s="20">
        <v>8</v>
      </c>
      <c r="L42" s="80">
        <f t="shared" si="0"/>
        <v>0</v>
      </c>
      <c r="M42" s="91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</row>
    <row r="43" spans="6:49">
      <c r="F43" s="21">
        <v>37</v>
      </c>
      <c r="G43" s="24" t="s">
        <v>157</v>
      </c>
      <c r="H43" s="20" t="s">
        <v>5</v>
      </c>
      <c r="I43" s="92">
        <v>2</v>
      </c>
      <c r="J43" s="20"/>
      <c r="K43" s="20">
        <v>0</v>
      </c>
      <c r="L43" s="80">
        <f t="shared" si="0"/>
        <v>0</v>
      </c>
      <c r="M43" s="91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</row>
    <row r="44" spans="6:49">
      <c r="F44" s="21">
        <v>38</v>
      </c>
      <c r="G44" s="23" t="s">
        <v>27</v>
      </c>
      <c r="H44" s="20" t="s">
        <v>5</v>
      </c>
      <c r="I44" s="92">
        <v>32</v>
      </c>
      <c r="J44" s="20"/>
      <c r="K44" s="20">
        <v>8</v>
      </c>
      <c r="L44" s="80">
        <f t="shared" si="0"/>
        <v>0</v>
      </c>
      <c r="M44" s="91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</row>
    <row r="45" spans="6:49">
      <c r="F45" s="21">
        <v>39</v>
      </c>
      <c r="G45" s="23" t="s">
        <v>210</v>
      </c>
      <c r="H45" s="20" t="s">
        <v>5</v>
      </c>
      <c r="I45" s="92">
        <v>0</v>
      </c>
      <c r="J45" s="20"/>
      <c r="K45" s="20">
        <v>0</v>
      </c>
      <c r="L45" s="80">
        <f t="shared" si="0"/>
        <v>0</v>
      </c>
      <c r="M45" s="91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</row>
    <row r="46" spans="6:49">
      <c r="F46" s="21">
        <v>40</v>
      </c>
      <c r="G46" s="23" t="s">
        <v>158</v>
      </c>
      <c r="H46" s="20" t="s">
        <v>5</v>
      </c>
      <c r="I46" s="92">
        <v>370</v>
      </c>
      <c r="J46" s="20"/>
      <c r="K46" s="20">
        <v>0</v>
      </c>
      <c r="L46" s="80">
        <f t="shared" si="0"/>
        <v>0</v>
      </c>
      <c r="M46" s="91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</row>
    <row r="47" spans="6:49">
      <c r="F47" s="21">
        <v>41</v>
      </c>
      <c r="G47" s="24" t="s">
        <v>159</v>
      </c>
      <c r="H47" s="20" t="s">
        <v>5</v>
      </c>
      <c r="I47" s="92">
        <v>10</v>
      </c>
      <c r="J47" s="20"/>
      <c r="K47" s="20">
        <v>0</v>
      </c>
      <c r="L47" s="80">
        <f t="shared" si="0"/>
        <v>0</v>
      </c>
      <c r="M47" s="91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</row>
    <row r="48" spans="6:49">
      <c r="F48" s="21">
        <v>42</v>
      </c>
      <c r="G48" s="23" t="s">
        <v>160</v>
      </c>
      <c r="H48" s="20" t="s">
        <v>5</v>
      </c>
      <c r="I48" s="92">
        <v>15</v>
      </c>
      <c r="J48" s="20"/>
      <c r="K48" s="20">
        <v>0</v>
      </c>
      <c r="L48" s="80">
        <f t="shared" si="0"/>
        <v>0</v>
      </c>
      <c r="M48" s="91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</row>
    <row r="49" spans="6:49">
      <c r="F49" s="21">
        <v>43</v>
      </c>
      <c r="G49" s="23" t="s">
        <v>28</v>
      </c>
      <c r="H49" s="20" t="s">
        <v>5</v>
      </c>
      <c r="I49" s="92">
        <v>225</v>
      </c>
      <c r="J49" s="20"/>
      <c r="K49" s="20">
        <v>0</v>
      </c>
      <c r="L49" s="80">
        <f t="shared" si="0"/>
        <v>0</v>
      </c>
      <c r="M49" s="91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</row>
    <row r="50" spans="6:49">
      <c r="F50" s="21">
        <v>44</v>
      </c>
      <c r="G50" s="23" t="s">
        <v>161</v>
      </c>
      <c r="H50" s="20" t="s">
        <v>5</v>
      </c>
      <c r="I50" s="92">
        <v>200</v>
      </c>
      <c r="J50" s="20"/>
      <c r="K50" s="20">
        <v>0</v>
      </c>
      <c r="L50" s="80">
        <f t="shared" si="0"/>
        <v>0</v>
      </c>
      <c r="M50" s="91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</row>
    <row r="51" spans="6:49" ht="25.5">
      <c r="F51" s="21">
        <v>45</v>
      </c>
      <c r="G51" s="23" t="s">
        <v>29</v>
      </c>
      <c r="H51" s="20" t="s">
        <v>5</v>
      </c>
      <c r="I51" s="92">
        <v>20</v>
      </c>
      <c r="J51" s="20"/>
      <c r="K51" s="20">
        <v>0</v>
      </c>
      <c r="L51" s="80">
        <f t="shared" si="0"/>
        <v>0</v>
      </c>
      <c r="M51" s="91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</row>
    <row r="52" spans="6:49">
      <c r="F52" s="21">
        <v>46</v>
      </c>
      <c r="G52" s="23" t="s">
        <v>30</v>
      </c>
      <c r="H52" s="20" t="s">
        <v>5</v>
      </c>
      <c r="I52" s="92">
        <v>180</v>
      </c>
      <c r="J52" s="20"/>
      <c r="K52" s="20">
        <v>0</v>
      </c>
      <c r="L52" s="80">
        <f t="shared" si="0"/>
        <v>0</v>
      </c>
      <c r="M52" s="91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</row>
    <row r="53" spans="6:49" ht="25.5">
      <c r="F53" s="21">
        <v>47</v>
      </c>
      <c r="G53" s="23" t="s">
        <v>31</v>
      </c>
      <c r="H53" s="20" t="s">
        <v>5</v>
      </c>
      <c r="I53" s="92">
        <v>1350</v>
      </c>
      <c r="J53" s="20"/>
      <c r="K53" s="20">
        <v>0</v>
      </c>
      <c r="L53" s="80">
        <f t="shared" si="0"/>
        <v>0</v>
      </c>
      <c r="M53" s="91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</row>
    <row r="54" spans="6:49">
      <c r="F54" s="21">
        <v>48</v>
      </c>
      <c r="G54" s="24" t="s">
        <v>32</v>
      </c>
      <c r="H54" s="20" t="s">
        <v>5</v>
      </c>
      <c r="I54" s="92">
        <v>0</v>
      </c>
      <c r="J54" s="20"/>
      <c r="K54" s="20">
        <v>0</v>
      </c>
      <c r="L54" s="80">
        <f t="shared" si="0"/>
        <v>0</v>
      </c>
      <c r="M54" s="91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</row>
    <row r="55" spans="6:49">
      <c r="F55" s="21">
        <v>49</v>
      </c>
      <c r="G55" s="23" t="s">
        <v>33</v>
      </c>
      <c r="H55" s="20" t="s">
        <v>5</v>
      </c>
      <c r="I55" s="92">
        <v>1</v>
      </c>
      <c r="J55" s="20"/>
      <c r="K55" s="20">
        <v>0</v>
      </c>
      <c r="L55" s="80">
        <f t="shared" si="0"/>
        <v>0</v>
      </c>
      <c r="M55" s="91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</row>
    <row r="56" spans="6:49" ht="39.6" customHeight="1">
      <c r="F56" s="21">
        <v>50</v>
      </c>
      <c r="G56" s="23" t="s">
        <v>34</v>
      </c>
      <c r="H56" s="20" t="s">
        <v>5</v>
      </c>
      <c r="I56" s="92">
        <v>20</v>
      </c>
      <c r="J56" s="20"/>
      <c r="K56" s="52">
        <v>8</v>
      </c>
      <c r="L56" s="80">
        <f xml:space="preserve"> SUM(I56*J56)</f>
        <v>0</v>
      </c>
      <c r="M56" s="91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</row>
    <row r="57" spans="6:49">
      <c r="F57" s="21">
        <v>51</v>
      </c>
      <c r="G57" s="23" t="s">
        <v>35</v>
      </c>
      <c r="H57" s="20" t="s">
        <v>5</v>
      </c>
      <c r="I57" s="92">
        <v>50</v>
      </c>
      <c r="J57" s="20"/>
      <c r="K57" s="52">
        <v>8</v>
      </c>
      <c r="L57" s="80">
        <f t="shared" si="0"/>
        <v>0</v>
      </c>
      <c r="M57" s="91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</row>
    <row r="58" spans="6:49">
      <c r="F58" s="21">
        <v>52</v>
      </c>
      <c r="G58" s="24" t="s">
        <v>36</v>
      </c>
      <c r="H58" s="20" t="s">
        <v>5</v>
      </c>
      <c r="I58" s="92">
        <v>120</v>
      </c>
      <c r="J58" s="20"/>
      <c r="K58" s="52">
        <v>23</v>
      </c>
      <c r="L58" s="80">
        <f t="shared" si="0"/>
        <v>0</v>
      </c>
      <c r="M58" s="91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</row>
    <row r="59" spans="6:49">
      <c r="F59" s="21">
        <v>53</v>
      </c>
      <c r="G59" s="23" t="s">
        <v>37</v>
      </c>
      <c r="H59" s="20" t="s">
        <v>5</v>
      </c>
      <c r="I59" s="92">
        <v>27</v>
      </c>
      <c r="J59" s="20"/>
      <c r="K59" s="52">
        <v>8</v>
      </c>
      <c r="L59" s="80">
        <f t="shared" si="0"/>
        <v>0</v>
      </c>
      <c r="M59" s="91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</row>
    <row r="60" spans="6:49">
      <c r="F60" s="21">
        <v>54</v>
      </c>
      <c r="G60" s="23" t="s">
        <v>38</v>
      </c>
      <c r="H60" s="20" t="s">
        <v>5</v>
      </c>
      <c r="I60" s="92">
        <v>60</v>
      </c>
      <c r="J60" s="20"/>
      <c r="K60" s="52">
        <v>23</v>
      </c>
      <c r="L60" s="80">
        <f t="shared" si="0"/>
        <v>0</v>
      </c>
      <c r="M60" s="91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</row>
    <row r="61" spans="6:49">
      <c r="F61" s="21">
        <v>55</v>
      </c>
      <c r="G61" s="23" t="s">
        <v>162</v>
      </c>
      <c r="H61" s="20" t="s">
        <v>5</v>
      </c>
      <c r="I61" s="92">
        <v>145</v>
      </c>
      <c r="J61" s="20"/>
      <c r="K61" s="52">
        <v>0</v>
      </c>
      <c r="L61" s="80">
        <f t="shared" si="0"/>
        <v>0</v>
      </c>
      <c r="M61" s="91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</row>
    <row r="62" spans="6:49">
      <c r="F62" s="21">
        <v>56</v>
      </c>
      <c r="G62" s="23" t="s">
        <v>39</v>
      </c>
      <c r="H62" s="20" t="s">
        <v>5</v>
      </c>
      <c r="I62" s="92">
        <v>110</v>
      </c>
      <c r="J62" s="20"/>
      <c r="K62" s="52">
        <v>0</v>
      </c>
      <c r="L62" s="80">
        <f t="shared" si="0"/>
        <v>0</v>
      </c>
      <c r="M62" s="91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</row>
    <row r="63" spans="6:49">
      <c r="F63" s="21">
        <v>57</v>
      </c>
      <c r="G63" s="24" t="s">
        <v>163</v>
      </c>
      <c r="H63" s="20" t="s">
        <v>5</v>
      </c>
      <c r="I63" s="92">
        <v>1</v>
      </c>
      <c r="J63" s="20"/>
      <c r="K63" s="52">
        <v>0</v>
      </c>
      <c r="L63" s="80">
        <f t="shared" si="0"/>
        <v>0</v>
      </c>
      <c r="M63" s="91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</row>
    <row r="64" spans="6:49">
      <c r="F64" s="21">
        <v>58</v>
      </c>
      <c r="G64" s="24" t="s">
        <v>164</v>
      </c>
      <c r="H64" s="20" t="s">
        <v>5</v>
      </c>
      <c r="I64" s="92">
        <v>2</v>
      </c>
      <c r="J64" s="20"/>
      <c r="K64" s="52">
        <v>8</v>
      </c>
      <c r="L64" s="80">
        <f t="shared" si="0"/>
        <v>0</v>
      </c>
      <c r="M64" s="91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</row>
    <row r="65" spans="6:49">
      <c r="F65" s="21">
        <v>59</v>
      </c>
      <c r="G65" s="24" t="s">
        <v>165</v>
      </c>
      <c r="H65" s="20" t="s">
        <v>5</v>
      </c>
      <c r="I65" s="92">
        <v>3</v>
      </c>
      <c r="J65" s="20"/>
      <c r="K65" s="52">
        <v>8</v>
      </c>
      <c r="L65" s="80">
        <f t="shared" si="0"/>
        <v>0</v>
      </c>
      <c r="M65" s="91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</row>
    <row r="66" spans="6:49" ht="25.5">
      <c r="F66" s="21">
        <v>60</v>
      </c>
      <c r="G66" s="23" t="s">
        <v>40</v>
      </c>
      <c r="H66" s="20" t="s">
        <v>5</v>
      </c>
      <c r="I66" s="92">
        <v>400</v>
      </c>
      <c r="J66" s="20"/>
      <c r="K66" s="20">
        <v>0</v>
      </c>
      <c r="L66" s="80">
        <f t="shared" si="0"/>
        <v>0</v>
      </c>
      <c r="M66" s="91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</row>
    <row r="67" spans="6:49">
      <c r="F67" s="21">
        <v>61</v>
      </c>
      <c r="G67" s="24" t="s">
        <v>166</v>
      </c>
      <c r="H67" s="20" t="s">
        <v>5</v>
      </c>
      <c r="I67" s="92">
        <v>3</v>
      </c>
      <c r="J67" s="20"/>
      <c r="K67" s="20">
        <v>8</v>
      </c>
      <c r="L67" s="80">
        <f t="shared" si="0"/>
        <v>0</v>
      </c>
      <c r="M67" s="91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</row>
    <row r="68" spans="6:49">
      <c r="F68" s="21">
        <v>62</v>
      </c>
      <c r="G68" s="24" t="s">
        <v>167</v>
      </c>
      <c r="H68" s="20" t="s">
        <v>5</v>
      </c>
      <c r="I68" s="92">
        <v>2</v>
      </c>
      <c r="J68" s="20"/>
      <c r="K68" s="20">
        <v>8</v>
      </c>
      <c r="L68" s="80">
        <f t="shared" si="0"/>
        <v>0</v>
      </c>
      <c r="M68" s="91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</row>
    <row r="69" spans="6:49">
      <c r="F69" s="21">
        <v>63</v>
      </c>
      <c r="G69" s="24" t="s">
        <v>168</v>
      </c>
      <c r="H69" s="20" t="s">
        <v>5</v>
      </c>
      <c r="I69" s="92">
        <v>15</v>
      </c>
      <c r="J69" s="20"/>
      <c r="K69" s="20">
        <v>0</v>
      </c>
      <c r="L69" s="80">
        <f t="shared" si="0"/>
        <v>0</v>
      </c>
      <c r="M69" s="91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</row>
    <row r="70" spans="6:49">
      <c r="F70" s="21">
        <v>64</v>
      </c>
      <c r="G70" s="23" t="s">
        <v>41</v>
      </c>
      <c r="H70" s="20" t="s">
        <v>5</v>
      </c>
      <c r="I70" s="92">
        <v>200</v>
      </c>
      <c r="J70" s="20"/>
      <c r="K70" s="20">
        <v>0</v>
      </c>
      <c r="L70" s="80">
        <f t="shared" si="0"/>
        <v>0</v>
      </c>
      <c r="M70" s="91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</row>
    <row r="71" spans="6:49">
      <c r="F71" s="21">
        <v>65</v>
      </c>
      <c r="G71" s="23" t="s">
        <v>42</v>
      </c>
      <c r="H71" s="20" t="s">
        <v>5</v>
      </c>
      <c r="I71" s="92">
        <v>25</v>
      </c>
      <c r="J71" s="20"/>
      <c r="K71" s="20">
        <v>23</v>
      </c>
      <c r="L71" s="80">
        <f t="shared" ref="L71:L92" si="1" xml:space="preserve"> SUM(I71*J71)</f>
        <v>0</v>
      </c>
      <c r="M71" s="91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</row>
    <row r="72" spans="6:49">
      <c r="F72" s="21">
        <v>66</v>
      </c>
      <c r="G72" s="24" t="s">
        <v>169</v>
      </c>
      <c r="H72" s="20" t="s">
        <v>5</v>
      </c>
      <c r="I72" s="92">
        <v>3</v>
      </c>
      <c r="J72" s="20"/>
      <c r="K72" s="20">
        <v>8</v>
      </c>
      <c r="L72" s="80">
        <f t="shared" si="1"/>
        <v>0</v>
      </c>
      <c r="M72" s="91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</row>
    <row r="73" spans="6:49">
      <c r="F73" s="21">
        <v>67</v>
      </c>
      <c r="G73" s="23" t="s">
        <v>43</v>
      </c>
      <c r="H73" s="20" t="s">
        <v>5</v>
      </c>
      <c r="I73" s="92">
        <v>0</v>
      </c>
      <c r="J73" s="20"/>
      <c r="K73" s="20">
        <v>8</v>
      </c>
      <c r="L73" s="80">
        <f t="shared" si="1"/>
        <v>0</v>
      </c>
      <c r="M73" s="91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</row>
    <row r="74" spans="6:49" ht="25.5">
      <c r="F74" s="21">
        <v>68</v>
      </c>
      <c r="G74" s="24" t="s">
        <v>172</v>
      </c>
      <c r="H74" s="20" t="s">
        <v>5</v>
      </c>
      <c r="I74" s="92">
        <v>15</v>
      </c>
      <c r="J74" s="20"/>
      <c r="K74" s="20">
        <v>8</v>
      </c>
      <c r="L74" s="80">
        <f t="shared" si="1"/>
        <v>0</v>
      </c>
      <c r="M74" s="91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</row>
    <row r="75" spans="6:49">
      <c r="F75" s="21">
        <v>69</v>
      </c>
      <c r="G75" s="24" t="s">
        <v>170</v>
      </c>
      <c r="H75" s="20" t="s">
        <v>5</v>
      </c>
      <c r="I75" s="92">
        <v>1</v>
      </c>
      <c r="J75" s="20"/>
      <c r="K75" s="20">
        <v>0</v>
      </c>
      <c r="L75" s="80">
        <f t="shared" si="1"/>
        <v>0</v>
      </c>
      <c r="M75" s="91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</row>
    <row r="76" spans="6:49">
      <c r="F76" s="21">
        <v>70</v>
      </c>
      <c r="G76" s="24" t="s">
        <v>171</v>
      </c>
      <c r="H76" s="20" t="s">
        <v>5</v>
      </c>
      <c r="I76" s="92">
        <v>2</v>
      </c>
      <c r="J76" s="20"/>
      <c r="K76" s="20">
        <v>8</v>
      </c>
      <c r="L76" s="80">
        <f t="shared" si="1"/>
        <v>0</v>
      </c>
      <c r="M76" s="91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</row>
    <row r="77" spans="6:49" ht="25.5">
      <c r="F77" s="21">
        <v>71</v>
      </c>
      <c r="G77" s="24" t="s">
        <v>211</v>
      </c>
      <c r="H77" s="20" t="s">
        <v>5</v>
      </c>
      <c r="I77" s="92">
        <v>3</v>
      </c>
      <c r="J77" s="20"/>
      <c r="K77" s="20">
        <v>8</v>
      </c>
      <c r="L77" s="80">
        <f t="shared" si="1"/>
        <v>0</v>
      </c>
      <c r="M77" s="91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</row>
    <row r="78" spans="6:49">
      <c r="F78" s="21">
        <v>72</v>
      </c>
      <c r="G78" s="23" t="s">
        <v>44</v>
      </c>
      <c r="H78" s="20" t="s">
        <v>5</v>
      </c>
      <c r="I78" s="92">
        <v>5</v>
      </c>
      <c r="J78" s="20"/>
      <c r="K78" s="20">
        <v>0</v>
      </c>
      <c r="L78" s="80">
        <f t="shared" si="1"/>
        <v>0</v>
      </c>
      <c r="M78" s="91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</row>
    <row r="79" spans="6:49">
      <c r="F79" s="21">
        <v>73</v>
      </c>
      <c r="G79" s="23" t="s">
        <v>173</v>
      </c>
      <c r="H79" s="20" t="s">
        <v>5</v>
      </c>
      <c r="I79" s="92">
        <v>140</v>
      </c>
      <c r="J79" s="20"/>
      <c r="K79" s="20">
        <v>0</v>
      </c>
      <c r="L79" s="80">
        <f t="shared" si="1"/>
        <v>0</v>
      </c>
      <c r="M79" s="91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</row>
    <row r="80" spans="6:49">
      <c r="F80" s="21">
        <v>74</v>
      </c>
      <c r="G80" s="23" t="s">
        <v>45</v>
      </c>
      <c r="H80" s="20" t="s">
        <v>5</v>
      </c>
      <c r="I80" s="92">
        <v>25</v>
      </c>
      <c r="J80" s="20"/>
      <c r="K80" s="20">
        <v>23</v>
      </c>
      <c r="L80" s="80">
        <f t="shared" si="1"/>
        <v>0</v>
      </c>
      <c r="M80" s="91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</row>
    <row r="81" spans="6:49">
      <c r="F81" s="21">
        <v>75</v>
      </c>
      <c r="G81" s="23" t="s">
        <v>174</v>
      </c>
      <c r="H81" s="20" t="s">
        <v>5</v>
      </c>
      <c r="I81" s="92">
        <v>100</v>
      </c>
      <c r="J81" s="20"/>
      <c r="K81" s="20">
        <v>23</v>
      </c>
      <c r="L81" s="80">
        <f t="shared" si="1"/>
        <v>0</v>
      </c>
      <c r="M81" s="91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</row>
    <row r="82" spans="6:49" ht="25.5">
      <c r="F82" s="21">
        <v>76</v>
      </c>
      <c r="G82" s="23" t="s">
        <v>46</v>
      </c>
      <c r="H82" s="20" t="s">
        <v>5</v>
      </c>
      <c r="I82" s="92">
        <v>83</v>
      </c>
      <c r="J82" s="20"/>
      <c r="K82" s="20">
        <v>8</v>
      </c>
      <c r="L82" s="80">
        <f t="shared" si="1"/>
        <v>0</v>
      </c>
      <c r="M82" s="91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</row>
    <row r="83" spans="6:49">
      <c r="F83" s="21">
        <v>77</v>
      </c>
      <c r="G83" s="23" t="s">
        <v>47</v>
      </c>
      <c r="H83" s="20" t="s">
        <v>5</v>
      </c>
      <c r="I83" s="92">
        <v>33</v>
      </c>
      <c r="J83" s="20"/>
      <c r="K83" s="20">
        <v>0</v>
      </c>
      <c r="L83" s="80">
        <f t="shared" si="1"/>
        <v>0</v>
      </c>
      <c r="M83" s="91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</row>
    <row r="84" spans="6:49">
      <c r="F84" s="21">
        <v>78</v>
      </c>
      <c r="G84" s="24" t="s">
        <v>182</v>
      </c>
      <c r="H84" s="20" t="s">
        <v>5</v>
      </c>
      <c r="I84" s="92">
        <v>33</v>
      </c>
      <c r="J84" s="20"/>
      <c r="K84" s="20">
        <v>0</v>
      </c>
      <c r="L84" s="80">
        <f t="shared" si="1"/>
        <v>0</v>
      </c>
      <c r="M84" s="91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</row>
    <row r="85" spans="6:49">
      <c r="F85" s="21">
        <v>79</v>
      </c>
      <c r="G85" s="24" t="s">
        <v>48</v>
      </c>
      <c r="H85" s="20" t="s">
        <v>5</v>
      </c>
      <c r="I85" s="92">
        <v>50</v>
      </c>
      <c r="J85" s="20"/>
      <c r="K85" s="20">
        <v>0</v>
      </c>
      <c r="L85" s="80">
        <f t="shared" si="1"/>
        <v>0</v>
      </c>
      <c r="M85" s="91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</row>
    <row r="86" spans="6:49">
      <c r="F86" s="21">
        <v>80</v>
      </c>
      <c r="G86" s="23" t="s">
        <v>49</v>
      </c>
      <c r="H86" s="20" t="s">
        <v>5</v>
      </c>
      <c r="I86" s="92">
        <v>5</v>
      </c>
      <c r="J86" s="20"/>
      <c r="K86" s="20">
        <v>0</v>
      </c>
      <c r="L86" s="80">
        <f t="shared" si="1"/>
        <v>0</v>
      </c>
      <c r="M86" s="91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</row>
    <row r="87" spans="6:49">
      <c r="F87" s="21">
        <v>81</v>
      </c>
      <c r="G87" s="79" t="s">
        <v>217</v>
      </c>
      <c r="H87" s="20" t="s">
        <v>5</v>
      </c>
      <c r="I87" s="92">
        <v>18</v>
      </c>
      <c r="J87" s="20"/>
      <c r="K87" s="20">
        <v>0</v>
      </c>
      <c r="L87" s="80">
        <f t="shared" si="1"/>
        <v>0</v>
      </c>
      <c r="M87" s="91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</row>
    <row r="88" spans="6:49">
      <c r="F88" s="21">
        <v>82</v>
      </c>
      <c r="G88" s="24" t="s">
        <v>175</v>
      </c>
      <c r="H88" s="20" t="s">
        <v>5</v>
      </c>
      <c r="I88" s="92">
        <v>95</v>
      </c>
      <c r="J88" s="20"/>
      <c r="K88" s="20">
        <v>23</v>
      </c>
      <c r="L88" s="80">
        <f t="shared" si="1"/>
        <v>0</v>
      </c>
      <c r="M88" s="91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</row>
    <row r="89" spans="6:49">
      <c r="F89" s="21">
        <v>83</v>
      </c>
      <c r="G89" s="24" t="s">
        <v>176</v>
      </c>
      <c r="H89" s="20" t="s">
        <v>5</v>
      </c>
      <c r="I89" s="92">
        <v>3</v>
      </c>
      <c r="J89" s="20"/>
      <c r="K89" s="20">
        <v>8</v>
      </c>
      <c r="L89" s="80">
        <f t="shared" si="1"/>
        <v>0</v>
      </c>
      <c r="M89" s="91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</row>
    <row r="90" spans="6:49">
      <c r="F90" s="42">
        <v>84</v>
      </c>
      <c r="G90" s="24" t="s">
        <v>177</v>
      </c>
      <c r="H90" s="44" t="s">
        <v>5</v>
      </c>
      <c r="I90" s="92">
        <v>2</v>
      </c>
      <c r="J90" s="20"/>
      <c r="K90" s="20">
        <v>8</v>
      </c>
      <c r="L90" s="80">
        <f t="shared" si="1"/>
        <v>0</v>
      </c>
      <c r="M90" s="91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</row>
    <row r="91" spans="6:49">
      <c r="F91" s="21">
        <v>85</v>
      </c>
      <c r="G91" s="24" t="s">
        <v>178</v>
      </c>
      <c r="H91" s="20" t="s">
        <v>5</v>
      </c>
      <c r="I91" s="92">
        <v>1</v>
      </c>
      <c r="J91" s="90"/>
      <c r="K91" s="93">
        <v>0</v>
      </c>
      <c r="L91" s="80">
        <f t="shared" si="1"/>
        <v>0</v>
      </c>
      <c r="M91" s="91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</row>
    <row r="92" spans="6:49" ht="15.75" thickBot="1">
      <c r="F92" s="43">
        <v>86</v>
      </c>
      <c r="G92" s="25" t="s">
        <v>179</v>
      </c>
      <c r="H92" s="45" t="s">
        <v>5</v>
      </c>
      <c r="I92" s="94">
        <v>1</v>
      </c>
      <c r="J92" s="95"/>
      <c r="K92" s="95">
        <v>8</v>
      </c>
      <c r="L92" s="83">
        <f t="shared" si="1"/>
        <v>0</v>
      </c>
      <c r="M92" s="91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</row>
    <row r="93" spans="6:49" ht="15.75" thickBot="1">
      <c r="F93" s="96"/>
      <c r="G93" s="97"/>
      <c r="H93" s="97"/>
      <c r="I93" s="97"/>
      <c r="J93" s="112" t="s">
        <v>142</v>
      </c>
      <c r="K93" s="113"/>
      <c r="L93" s="98">
        <f>SUM(L7:L92)</f>
        <v>0</v>
      </c>
      <c r="M93" s="91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</row>
    <row r="94" spans="6:49">
      <c r="F94" s="96"/>
      <c r="G94" s="97"/>
      <c r="H94" s="97"/>
      <c r="I94" s="97"/>
      <c r="J94" s="99" t="s">
        <v>141</v>
      </c>
      <c r="K94" s="100">
        <v>0</v>
      </c>
      <c r="L94" s="101">
        <f>(L7+L8+L9+L10+L11+L12+L13+L20+L21+L22+L23+L25+L28+L29+L30+L34+L35+L36+L37+L38+L39++L40+L41+L43+L45+L46+L47+L48+L49+L50+L51+L52+L53+L54+L55+L61+L62+L63+L66+L69+L70+L78+L79+L83+L84+L85+L86+L91+L75++L87)</f>
        <v>0</v>
      </c>
      <c r="M94" s="91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</row>
    <row r="95" spans="6:49">
      <c r="F95" s="96"/>
      <c r="G95" s="97"/>
      <c r="H95" s="97"/>
      <c r="I95" s="97"/>
      <c r="J95" s="102"/>
      <c r="K95" s="100">
        <v>0.05</v>
      </c>
      <c r="L95" s="103"/>
      <c r="M95" s="91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</row>
    <row r="96" spans="6:49">
      <c r="F96" s="96"/>
      <c r="G96" s="97"/>
      <c r="H96" s="97"/>
      <c r="I96" s="97"/>
      <c r="J96" s="102"/>
      <c r="K96" s="100">
        <v>0.08</v>
      </c>
      <c r="L96" s="103">
        <f>(L15+L16+L17+L19+L24+L32+L33+L42+L44+L56+L57+L59+L64+L65+L67+L68+L72+L73+L74+L76+L77+L82++L89+L90+L92)*8%</f>
        <v>0</v>
      </c>
      <c r="M96" s="91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</row>
    <row r="97" spans="6:49" ht="15.75" thickBot="1">
      <c r="F97" s="96"/>
      <c r="G97" s="97"/>
      <c r="H97" s="97"/>
      <c r="I97" s="97"/>
      <c r="J97" s="104"/>
      <c r="K97" s="100">
        <v>0.23</v>
      </c>
      <c r="L97" s="105">
        <f>(L18+L26+L27+L31+L58+L60+L71+L80+L81+L88)*23%</f>
        <v>0</v>
      </c>
      <c r="M97" s="91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</row>
    <row r="98" spans="6:49" ht="15.75" thickBot="1">
      <c r="F98" s="96"/>
      <c r="G98" s="97"/>
      <c r="H98" s="97"/>
      <c r="I98" s="97"/>
      <c r="J98" s="109" t="s">
        <v>143</v>
      </c>
      <c r="K98" s="110"/>
      <c r="L98" s="106">
        <f>SUM(L93:L97)</f>
        <v>0</v>
      </c>
      <c r="M98" s="91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</row>
    <row r="99" spans="6:49">
      <c r="F99" s="107"/>
      <c r="G99" s="91"/>
      <c r="H99" s="91"/>
      <c r="I99" s="91"/>
      <c r="J99" s="91"/>
      <c r="K99" s="91"/>
      <c r="L99" s="91"/>
      <c r="M99" s="91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</row>
    <row r="100" spans="6:49"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</row>
    <row r="101" spans="6:49"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</row>
    <row r="102" spans="6:49"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</row>
    <row r="103" spans="6:49"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</row>
    <row r="104" spans="6:49"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</row>
    <row r="105" spans="6:49"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</row>
    <row r="106" spans="6:49"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</row>
    <row r="107" spans="6:49"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</row>
    <row r="108" spans="6:49"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</row>
    <row r="109" spans="6:49"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</row>
    <row r="110" spans="6:49"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</row>
    <row r="111" spans="6:49"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</row>
    <row r="112" spans="6:49"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</row>
    <row r="113" spans="14:49"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</row>
    <row r="114" spans="14:49"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</row>
    <row r="115" spans="14:49"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</row>
    <row r="116" spans="14:49"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</row>
    <row r="117" spans="14:49"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</row>
    <row r="118" spans="14:49"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</row>
    <row r="119" spans="14:49"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</row>
    <row r="120" spans="14:49"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</row>
    <row r="121" spans="14:49"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</row>
    <row r="122" spans="14:49"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</row>
    <row r="123" spans="14:49"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</row>
    <row r="124" spans="14:49"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</row>
    <row r="125" spans="14:49"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</row>
    <row r="126" spans="14:49"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</row>
    <row r="127" spans="14:49"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</row>
    <row r="128" spans="14:49"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</row>
    <row r="129" spans="14:49"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</row>
    <row r="130" spans="14:49"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</row>
    <row r="131" spans="14:49"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</row>
    <row r="132" spans="14:49"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</row>
    <row r="133" spans="14:49"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</row>
    <row r="134" spans="14:49"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</row>
    <row r="135" spans="14:49"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</row>
    <row r="136" spans="14:49"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</row>
    <row r="137" spans="14:49"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</row>
    <row r="138" spans="14:49"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</row>
    <row r="139" spans="14:49"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</row>
    <row r="140" spans="14:49"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</row>
    <row r="141" spans="14:49"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</row>
    <row r="142" spans="14:49"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</row>
    <row r="143" spans="14:49"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</row>
    <row r="144" spans="14:49"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</row>
    <row r="145" spans="14:49"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</row>
    <row r="146" spans="14:49"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</row>
    <row r="147" spans="14:49"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</row>
    <row r="148" spans="14:49"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</row>
    <row r="149" spans="14:49"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</row>
    <row r="150" spans="14:49"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</row>
    <row r="151" spans="14:49"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</row>
    <row r="152" spans="14:49"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</row>
    <row r="153" spans="14:49"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</row>
    <row r="154" spans="14:49"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</row>
    <row r="155" spans="14:49"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</row>
    <row r="156" spans="14:49"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</row>
    <row r="157" spans="14:49"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</row>
    <row r="158" spans="14:49"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</row>
    <row r="159" spans="14:49"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</row>
    <row r="160" spans="14:49"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</row>
    <row r="161" spans="14:49"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</row>
    <row r="162" spans="14:49"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</row>
    <row r="163" spans="14:49"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</row>
    <row r="164" spans="14:49"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</row>
    <row r="165" spans="14:49"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</row>
    <row r="166" spans="14:49"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</row>
    <row r="167" spans="14:49"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</row>
    <row r="168" spans="14:49"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</row>
    <row r="169" spans="14:49"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</row>
    <row r="170" spans="14:49"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</row>
    <row r="171" spans="14:49"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</row>
    <row r="172" spans="14:49"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</row>
    <row r="173" spans="14:49"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</row>
    <row r="174" spans="14:49"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</row>
    <row r="175" spans="14:49"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</row>
    <row r="176" spans="14:49"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</row>
    <row r="177" spans="14:49"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</row>
    <row r="178" spans="14:49"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</row>
    <row r="179" spans="14:49"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</row>
    <row r="180" spans="14:49"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</row>
    <row r="181" spans="14:49"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</row>
    <row r="182" spans="14:49"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</row>
    <row r="183" spans="14:49"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</row>
    <row r="184" spans="14:49"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</row>
    <row r="185" spans="14:49"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</row>
    <row r="186" spans="14:49"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</row>
    <row r="187" spans="14:49"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</row>
    <row r="188" spans="14:49"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</row>
    <row r="189" spans="14:49"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</row>
    <row r="190" spans="14:49"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</row>
    <row r="191" spans="14:49"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</row>
    <row r="192" spans="14:49"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</row>
    <row r="193" spans="14:49"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</row>
    <row r="194" spans="14:49"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</row>
    <row r="195" spans="14:49"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</row>
    <row r="196" spans="14:49"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</row>
    <row r="197" spans="14:49"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</row>
    <row r="198" spans="14:49"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</row>
    <row r="199" spans="14:49"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</row>
    <row r="200" spans="14:49"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</row>
    <row r="201" spans="14:49"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</row>
    <row r="202" spans="14:49"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</row>
    <row r="203" spans="14:49"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</row>
    <row r="204" spans="14:49"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</row>
    <row r="205" spans="14:49"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</row>
    <row r="206" spans="14:49"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</row>
    <row r="207" spans="14:49"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</row>
    <row r="208" spans="14:49"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</row>
    <row r="209" spans="14:49"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</row>
    <row r="210" spans="14:49"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</row>
    <row r="211" spans="14:49"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</row>
    <row r="212" spans="14:49"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</row>
    <row r="213" spans="14:49"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</row>
    <row r="214" spans="14:49"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</row>
    <row r="215" spans="14:49"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</row>
    <row r="216" spans="14:49"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</row>
    <row r="217" spans="14:49"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</row>
    <row r="218" spans="14:49"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</row>
    <row r="219" spans="14:49"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</row>
    <row r="220" spans="14:49"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</row>
    <row r="221" spans="14:49"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</row>
    <row r="222" spans="14:49"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</row>
    <row r="223" spans="14:49"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</row>
    <row r="224" spans="14:49"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</row>
    <row r="225" spans="14:49"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</row>
    <row r="226" spans="14:49"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</row>
    <row r="227" spans="14:49"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</row>
    <row r="228" spans="14:49"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</row>
    <row r="229" spans="14:49"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</row>
    <row r="230" spans="14:49"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</row>
    <row r="231" spans="14:49"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</row>
    <row r="232" spans="14:49"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</row>
    <row r="233" spans="14:49"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</row>
    <row r="234" spans="14:49"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</row>
    <row r="235" spans="14:49"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</row>
    <row r="236" spans="14:49"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</row>
    <row r="237" spans="14:49"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</row>
    <row r="238" spans="14:49"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</row>
    <row r="239" spans="14:49"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</row>
    <row r="240" spans="14:49"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</row>
    <row r="241" spans="14:49"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</row>
    <row r="242" spans="14:49"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</row>
    <row r="243" spans="14:49"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</row>
    <row r="244" spans="14:49"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</row>
    <row r="245" spans="14:49"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</row>
    <row r="246" spans="14:49"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</row>
    <row r="247" spans="14:49"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</row>
    <row r="248" spans="14:49"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</row>
    <row r="249" spans="14:49"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</row>
    <row r="250" spans="14:49"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</row>
    <row r="251" spans="14:49"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</row>
    <row r="252" spans="14:49"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</row>
    <row r="253" spans="14:49"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</row>
    <row r="254" spans="14:49"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</row>
    <row r="255" spans="14:49"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</row>
    <row r="256" spans="14:49"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</row>
    <row r="257" spans="14:49"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</row>
    <row r="258" spans="14:49"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</row>
    <row r="259" spans="14:49"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</row>
    <row r="260" spans="14:49"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</row>
    <row r="261" spans="14:49"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</row>
    <row r="262" spans="14:49"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</row>
    <row r="263" spans="14:49"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</row>
    <row r="264" spans="14:49"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</row>
    <row r="265" spans="14:49"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</row>
    <row r="266" spans="14:49"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</row>
    <row r="267" spans="14:49"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</row>
    <row r="268" spans="14:49"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</row>
    <row r="269" spans="14:49"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</row>
    <row r="270" spans="14:49"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</row>
    <row r="271" spans="14:49"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</row>
    <row r="272" spans="14:49"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</row>
    <row r="273" spans="14:49"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</row>
    <row r="274" spans="14:49"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</row>
    <row r="275" spans="14:49"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</row>
    <row r="276" spans="14:49"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</row>
    <row r="277" spans="14:49"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</row>
    <row r="278" spans="14:49"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</row>
    <row r="279" spans="14:49"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</row>
    <row r="280" spans="14:49"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</row>
    <row r="281" spans="14:49"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</row>
    <row r="282" spans="14:49"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</row>
    <row r="283" spans="14:49"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</row>
    <row r="284" spans="14:49"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</row>
    <row r="285" spans="14:49"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</row>
    <row r="286" spans="14:49"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</row>
    <row r="287" spans="14:49"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</row>
    <row r="288" spans="14:49"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</row>
    <row r="289" spans="14:49"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</row>
    <row r="290" spans="14:49"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</row>
    <row r="291" spans="14:49"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</row>
    <row r="292" spans="14:49"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</row>
    <row r="293" spans="14:49"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</row>
    <row r="294" spans="14:49"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</row>
    <row r="295" spans="14:49"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</row>
    <row r="296" spans="14:49"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</row>
    <row r="297" spans="14:49"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</row>
    <row r="298" spans="14:49"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</row>
    <row r="299" spans="14:49"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</row>
    <row r="300" spans="14:49"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</row>
    <row r="301" spans="14:49"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</row>
    <row r="302" spans="14:49"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</row>
    <row r="303" spans="14:49"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</row>
    <row r="304" spans="14:49"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</row>
    <row r="305" spans="14:49"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</row>
    <row r="306" spans="14:49"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</row>
    <row r="307" spans="14:49"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</row>
    <row r="308" spans="14:49"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</row>
    <row r="309" spans="14:49"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</row>
    <row r="310" spans="14:49"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</row>
    <row r="311" spans="14:49"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</row>
    <row r="312" spans="14:49"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</row>
    <row r="313" spans="14:49"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</row>
    <row r="314" spans="14:49"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</row>
    <row r="315" spans="14:49"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</row>
    <row r="316" spans="14:49"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</row>
    <row r="317" spans="14:49"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</row>
    <row r="318" spans="14:49"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</row>
    <row r="319" spans="14:49"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</row>
    <row r="320" spans="14:49"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</row>
    <row r="321" spans="14:49"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</row>
    <row r="322" spans="14:49"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</row>
    <row r="323" spans="14:49"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</row>
    <row r="324" spans="14:49"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</row>
    <row r="325" spans="14:49"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</row>
    <row r="326" spans="14:49"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</row>
    <row r="327" spans="14:49"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</row>
    <row r="328" spans="14:49"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</row>
    <row r="329" spans="14:49"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</row>
    <row r="330" spans="14:49"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</row>
    <row r="331" spans="14:49"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</row>
    <row r="332" spans="14:49"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</row>
    <row r="333" spans="14:49"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</row>
    <row r="334" spans="14:49"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</row>
    <row r="335" spans="14:49"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</row>
    <row r="336" spans="14:49"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</row>
    <row r="337" spans="14:49"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</row>
    <row r="338" spans="14:49"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</row>
    <row r="339" spans="14:49"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</row>
    <row r="340" spans="14:49"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</row>
    <row r="341" spans="14:49"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</row>
    <row r="342" spans="14:49"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</row>
    <row r="343" spans="14:49"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</row>
    <row r="344" spans="14:49"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</row>
    <row r="345" spans="14:49"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</row>
    <row r="346" spans="14:49"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</row>
    <row r="347" spans="14:49"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</row>
    <row r="348" spans="14:49"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</row>
    <row r="349" spans="14:49"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</row>
    <row r="350" spans="14:49"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</row>
    <row r="351" spans="14:49"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</row>
    <row r="352" spans="14:49"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</row>
    <row r="353" spans="14:49"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</row>
    <row r="354" spans="14:49"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</row>
    <row r="355" spans="14:49"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</row>
    <row r="356" spans="14:49"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</row>
    <row r="357" spans="14:49"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</row>
    <row r="358" spans="14:49"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</row>
    <row r="359" spans="14:49"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</row>
    <row r="360" spans="14:49"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</row>
    <row r="361" spans="14:49"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</row>
    <row r="362" spans="14:49"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</row>
    <row r="363" spans="14:49"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</row>
    <row r="364" spans="14:49"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</row>
    <row r="365" spans="14:49"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</row>
    <row r="366" spans="14:49"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</row>
    <row r="367" spans="14:49"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</row>
    <row r="368" spans="14:49"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</row>
    <row r="369" spans="14:49"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</row>
    <row r="370" spans="14:49"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</row>
    <row r="371" spans="14:49"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</row>
    <row r="372" spans="14:49"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</row>
    <row r="373" spans="14:49"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</row>
    <row r="374" spans="14:49"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</row>
    <row r="375" spans="14:49"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</row>
    <row r="376" spans="14:49"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</row>
    <row r="377" spans="14:49"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</row>
    <row r="378" spans="14:49"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</row>
    <row r="379" spans="14:49"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</row>
    <row r="380" spans="14:49"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</row>
    <row r="381" spans="14:49"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</row>
    <row r="382" spans="14:49"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</row>
    <row r="383" spans="14:49"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</row>
    <row r="384" spans="14:49"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</row>
    <row r="385" spans="14:49"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</row>
    <row r="386" spans="14:49"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</row>
    <row r="387" spans="14:49"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</row>
    <row r="388" spans="14:49"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</row>
    <row r="389" spans="14:49"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</row>
    <row r="390" spans="14:49"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</row>
    <row r="391" spans="14:49"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</row>
    <row r="392" spans="14:49"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</row>
    <row r="393" spans="14:49"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</row>
    <row r="394" spans="14:49"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</row>
    <row r="395" spans="14:49"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</row>
    <row r="396" spans="14:49"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</row>
    <row r="397" spans="14:49"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</row>
    <row r="398" spans="14:49"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</row>
    <row r="399" spans="14:49"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</row>
    <row r="400" spans="14:49"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</row>
    <row r="401" spans="14:49"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</row>
    <row r="402" spans="14:49"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</row>
    <row r="403" spans="14:49"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</row>
    <row r="404" spans="14:49"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</row>
    <row r="405" spans="14:49"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</row>
    <row r="406" spans="14:49"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</row>
    <row r="407" spans="14:49"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</row>
    <row r="408" spans="14:49"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</row>
    <row r="409" spans="14:49"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</row>
    <row r="410" spans="14:49"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</row>
    <row r="411" spans="14:49"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</row>
    <row r="412" spans="14:49"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</row>
    <row r="413" spans="14:49"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</row>
    <row r="414" spans="14:49"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</row>
    <row r="415" spans="14:49"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</row>
    <row r="416" spans="14:49"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</row>
    <row r="417" spans="14:49"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</row>
    <row r="418" spans="14:49"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</row>
    <row r="419" spans="14:49"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</row>
    <row r="420" spans="14:49"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</row>
    <row r="421" spans="14:49"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</row>
    <row r="422" spans="14:49"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</row>
    <row r="423" spans="14:49"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</row>
    <row r="424" spans="14:49"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</row>
    <row r="425" spans="14:49"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</row>
    <row r="426" spans="14:49"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</row>
    <row r="427" spans="14:49"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</row>
    <row r="428" spans="14:49"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</row>
    <row r="429" spans="14:49"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</row>
    <row r="430" spans="14:49"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</row>
    <row r="431" spans="14:49"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</row>
    <row r="432" spans="14:49"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</row>
    <row r="433" spans="14:49"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</row>
    <row r="434" spans="14:49"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</row>
    <row r="435" spans="14:49"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</row>
    <row r="436" spans="14:49"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</row>
    <row r="437" spans="14:49"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</row>
    <row r="438" spans="14:49"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</row>
    <row r="439" spans="14:49"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</row>
    <row r="440" spans="14:49"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</row>
    <row r="441" spans="14:49"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</row>
    <row r="442" spans="14:49"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</row>
    <row r="443" spans="14:49"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</row>
    <row r="444" spans="14:49"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</row>
    <row r="445" spans="14:49"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</row>
    <row r="446" spans="14:49"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</row>
    <row r="447" spans="14:49"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</row>
    <row r="448" spans="14:49"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</row>
    <row r="449" spans="14:49"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</row>
    <row r="450" spans="14:49"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</row>
    <row r="451" spans="14:49"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</row>
    <row r="452" spans="14:49"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</row>
    <row r="453" spans="14:49"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</row>
    <row r="454" spans="14:49"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</row>
    <row r="455" spans="14:49"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</row>
    <row r="456" spans="14:49"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</row>
    <row r="457" spans="14:49"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</row>
    <row r="458" spans="14:49"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</row>
    <row r="459" spans="14:49"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</row>
    <row r="460" spans="14:49"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</row>
    <row r="461" spans="14:49"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</row>
    <row r="462" spans="14:49"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</row>
    <row r="463" spans="14:49"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</row>
    <row r="464" spans="14:49"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</row>
    <row r="465" spans="14:49"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</row>
    <row r="466" spans="14:49"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</row>
    <row r="467" spans="14:49"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</row>
    <row r="468" spans="14:49"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</row>
    <row r="469" spans="14:49"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</row>
    <row r="470" spans="14:49"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</row>
    <row r="471" spans="14:49"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</row>
    <row r="472" spans="14:49"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</row>
    <row r="473" spans="14:49"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</row>
    <row r="474" spans="14:49"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</row>
    <row r="475" spans="14:49"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</row>
    <row r="476" spans="14:49"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</row>
    <row r="477" spans="14:49"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</row>
    <row r="478" spans="14:49"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</row>
    <row r="479" spans="14:49"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</row>
    <row r="480" spans="14:49"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</row>
    <row r="481" spans="14:49"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</row>
    <row r="482" spans="14:49"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</row>
    <row r="483" spans="14:49"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</row>
    <row r="484" spans="14:49"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</row>
    <row r="485" spans="14:49"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</row>
    <row r="486" spans="14:49"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</row>
    <row r="487" spans="14:49"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</row>
    <row r="488" spans="14:49"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</row>
    <row r="489" spans="14:49"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</row>
    <row r="490" spans="14:49"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</row>
    <row r="491" spans="14:49"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</row>
    <row r="492" spans="14:49"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</row>
    <row r="493" spans="14:49"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</row>
    <row r="494" spans="14:49"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</row>
    <row r="495" spans="14:49"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</row>
    <row r="496" spans="14:49"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</row>
    <row r="497" spans="14:49"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</row>
    <row r="498" spans="14:49"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</row>
    <row r="499" spans="14:49"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</row>
    <row r="500" spans="14:49"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</row>
    <row r="501" spans="14:49"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</row>
    <row r="502" spans="14:49"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</row>
    <row r="503" spans="14:49"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</row>
    <row r="504" spans="14:49"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</row>
    <row r="505" spans="14:49"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</row>
    <row r="506" spans="14:49"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</row>
    <row r="507" spans="14:49"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</row>
    <row r="508" spans="14:49"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</row>
    <row r="509" spans="14:49"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</row>
    <row r="510" spans="14:49"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</row>
    <row r="511" spans="14:49"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</row>
    <row r="512" spans="14:49"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</row>
    <row r="513" spans="14:49"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</row>
    <row r="514" spans="14:49"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</row>
    <row r="515" spans="14:49"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</row>
    <row r="516" spans="14:49"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</row>
    <row r="517" spans="14:49"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</row>
    <row r="518" spans="14:49"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</row>
    <row r="519" spans="14:49"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</row>
    <row r="520" spans="14:49"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</row>
    <row r="521" spans="14:49"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</row>
    <row r="522" spans="14:49"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</row>
    <row r="523" spans="14:49"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</row>
    <row r="524" spans="14:49"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</row>
    <row r="525" spans="14:49"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</row>
    <row r="526" spans="14:49"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</row>
    <row r="527" spans="14:49"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</row>
    <row r="528" spans="14:49"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</row>
    <row r="529" spans="14:49"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</row>
    <row r="530" spans="14:49"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</row>
    <row r="531" spans="14:49"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</row>
    <row r="532" spans="14:49"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</row>
    <row r="533" spans="14:49"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</row>
    <row r="534" spans="14:49"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</row>
    <row r="535" spans="14:49"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</row>
    <row r="536" spans="14:49"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</row>
    <row r="537" spans="14:49"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</row>
    <row r="538" spans="14:49"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</row>
    <row r="539" spans="14:49"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</row>
    <row r="540" spans="14:49"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</row>
    <row r="541" spans="14:49"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</row>
    <row r="542" spans="14:49"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</row>
    <row r="543" spans="14:49"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</row>
    <row r="544" spans="14:49"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</row>
    <row r="545" spans="14:49"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</row>
    <row r="546" spans="14:49"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</row>
    <row r="547" spans="14:49"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</row>
    <row r="548" spans="14:49"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</row>
    <row r="549" spans="14:49"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</row>
    <row r="550" spans="14:49"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</row>
  </sheetData>
  <mergeCells count="15">
    <mergeCell ref="J98:K98"/>
    <mergeCell ref="A2:B2"/>
    <mergeCell ref="J93:K93"/>
    <mergeCell ref="N4:P4"/>
    <mergeCell ref="R4:T4"/>
    <mergeCell ref="F4:L4"/>
    <mergeCell ref="F5:F6"/>
    <mergeCell ref="G5:G6"/>
    <mergeCell ref="H5:H6"/>
    <mergeCell ref="I5:I6"/>
    <mergeCell ref="J5:J6"/>
    <mergeCell ref="K5:K6"/>
    <mergeCell ref="L5:L6"/>
    <mergeCell ref="F2:L3"/>
    <mergeCell ref="C2:D2"/>
  </mergeCells>
  <conditionalFormatting sqref="K90">
    <cfRule type="duplicateValues" dxfId="1" priority="1"/>
  </conditionalFormatting>
  <conditionalFormatting sqref="L96">
    <cfRule type="duplicateValues" dxfId="0" priority="2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01"/>
  <sheetViews>
    <sheetView topLeftCell="A12" zoomScaleNormal="100" workbookViewId="0">
      <selection activeCell="J25" sqref="J25"/>
    </sheetView>
  </sheetViews>
  <sheetFormatPr defaultColWidth="8.7109375" defaultRowHeight="15"/>
  <cols>
    <col min="3" max="3" width="5.85546875" customWidth="1"/>
    <col min="4" max="4" width="7.42578125" style="1" customWidth="1"/>
    <col min="5" max="5" width="38.7109375" customWidth="1"/>
    <col min="6" max="6" width="9.7109375" customWidth="1"/>
    <col min="7" max="7" width="9.42578125" bestFit="1" customWidth="1"/>
    <col min="8" max="8" width="11.42578125" customWidth="1"/>
    <col min="9" max="9" width="12.7109375" customWidth="1"/>
    <col min="10" max="10" width="11.1406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15" customHeight="1">
      <c r="A2" s="111" t="s">
        <v>201</v>
      </c>
      <c r="B2" s="111"/>
      <c r="D2" s="126" t="s">
        <v>221</v>
      </c>
      <c r="E2" s="127"/>
      <c r="F2" s="127"/>
      <c r="G2" s="127"/>
      <c r="H2" s="127"/>
      <c r="I2" s="127"/>
      <c r="J2" s="128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>
      <c r="A3" s="32"/>
      <c r="D3" s="129"/>
      <c r="E3" s="130"/>
      <c r="F3" s="130"/>
      <c r="G3" s="130"/>
      <c r="H3" s="130"/>
      <c r="I3" s="130"/>
      <c r="J3" s="130"/>
      <c r="K3" s="61"/>
      <c r="L3" s="26"/>
      <c r="M3" s="26"/>
      <c r="N3" s="26"/>
      <c r="O3" s="26"/>
      <c r="P3" s="26"/>
      <c r="Q3" s="26"/>
      <c r="R3" s="26"/>
      <c r="S3" s="26"/>
      <c r="T3" s="26"/>
    </row>
    <row r="4" spans="1:20" ht="25.5" customHeight="1" thickBot="1">
      <c r="D4" s="135" t="s">
        <v>222</v>
      </c>
      <c r="E4" s="136"/>
      <c r="F4" s="136"/>
      <c r="G4" s="136"/>
      <c r="H4" s="136"/>
      <c r="I4" s="136"/>
      <c r="J4" s="137"/>
      <c r="K4" s="134"/>
      <c r="L4" s="114"/>
      <c r="M4" s="114"/>
      <c r="N4" s="26"/>
      <c r="O4" s="114"/>
      <c r="P4" s="114"/>
      <c r="Q4" s="114"/>
      <c r="R4" s="26"/>
      <c r="S4" s="26"/>
      <c r="T4" s="26"/>
    </row>
    <row r="5" spans="1:20" ht="22.9" customHeight="1">
      <c r="D5" s="118" t="s">
        <v>0</v>
      </c>
      <c r="E5" s="120" t="s">
        <v>1</v>
      </c>
      <c r="F5" s="120" t="s">
        <v>2</v>
      </c>
      <c r="G5" s="120" t="s">
        <v>183</v>
      </c>
      <c r="H5" s="122" t="s">
        <v>214</v>
      </c>
      <c r="I5" s="122" t="s">
        <v>185</v>
      </c>
      <c r="J5" s="138" t="s">
        <v>186</v>
      </c>
      <c r="K5" s="58"/>
      <c r="L5" s="28"/>
      <c r="M5" s="28"/>
      <c r="N5" s="26"/>
      <c r="O5" s="28"/>
      <c r="P5" s="28"/>
      <c r="Q5" s="28"/>
      <c r="R5" s="26"/>
      <c r="S5" s="26"/>
      <c r="T5" s="26"/>
    </row>
    <row r="6" spans="1:20" ht="33.75" customHeight="1">
      <c r="D6" s="119"/>
      <c r="E6" s="121"/>
      <c r="F6" s="121"/>
      <c r="G6" s="121"/>
      <c r="H6" s="123"/>
      <c r="I6" s="123"/>
      <c r="J6" s="139" t="s">
        <v>3</v>
      </c>
      <c r="K6" s="59"/>
      <c r="L6" s="28"/>
      <c r="M6" s="28"/>
      <c r="N6" s="26"/>
      <c r="O6" s="29"/>
      <c r="P6" s="28"/>
      <c r="Q6" s="28"/>
      <c r="R6" s="26"/>
      <c r="S6" s="26"/>
      <c r="T6" s="26"/>
    </row>
    <row r="7" spans="1:20">
      <c r="D7" s="21">
        <v>1</v>
      </c>
      <c r="E7" s="6" t="s">
        <v>50</v>
      </c>
      <c r="F7" s="7" t="s">
        <v>5</v>
      </c>
      <c r="G7" s="20">
        <v>45</v>
      </c>
      <c r="H7" s="20"/>
      <c r="I7" s="20">
        <v>23</v>
      </c>
      <c r="J7" s="81">
        <f>(G7*H7)</f>
        <v>0</v>
      </c>
      <c r="K7" s="59"/>
      <c r="L7" s="28"/>
      <c r="M7" s="28"/>
      <c r="N7" s="26"/>
      <c r="O7" s="29"/>
      <c r="P7" s="28"/>
      <c r="Q7" s="28"/>
      <c r="R7" s="26"/>
      <c r="S7" s="26"/>
      <c r="T7" s="26"/>
    </row>
    <row r="8" spans="1:20">
      <c r="D8" s="21">
        <v>2</v>
      </c>
      <c r="E8" s="6" t="s">
        <v>51</v>
      </c>
      <c r="F8" s="7" t="s">
        <v>5</v>
      </c>
      <c r="G8" s="20">
        <v>540</v>
      </c>
      <c r="H8" s="20"/>
      <c r="I8" s="20">
        <v>0</v>
      </c>
      <c r="J8" s="81">
        <f t="shared" ref="J8:J19" si="0">(G8*H8)</f>
        <v>0</v>
      </c>
      <c r="K8" s="59"/>
      <c r="L8" s="28"/>
      <c r="M8" s="28"/>
      <c r="N8" s="26"/>
      <c r="O8" s="29"/>
      <c r="P8" s="28"/>
      <c r="Q8" s="28"/>
      <c r="R8" s="26"/>
      <c r="S8" s="26"/>
      <c r="T8" s="26"/>
    </row>
    <row r="9" spans="1:20">
      <c r="D9" s="21">
        <v>3</v>
      </c>
      <c r="E9" s="6" t="s">
        <v>52</v>
      </c>
      <c r="F9" s="7" t="s">
        <v>5</v>
      </c>
      <c r="G9" s="20">
        <v>70</v>
      </c>
      <c r="H9" s="20"/>
      <c r="I9" s="20">
        <v>0</v>
      </c>
      <c r="J9" s="81">
        <f t="shared" si="0"/>
        <v>0</v>
      </c>
      <c r="K9" s="59"/>
      <c r="L9" s="28"/>
      <c r="M9" s="28"/>
      <c r="N9" s="26"/>
      <c r="O9" s="29"/>
      <c r="P9" s="28"/>
      <c r="Q9" s="28"/>
      <c r="R9" s="26"/>
      <c r="S9" s="26"/>
      <c r="T9" s="26"/>
    </row>
    <row r="10" spans="1:20">
      <c r="D10" s="21">
        <v>4</v>
      </c>
      <c r="E10" s="6" t="s">
        <v>53</v>
      </c>
      <c r="F10" s="7" t="s">
        <v>5</v>
      </c>
      <c r="G10" s="20">
        <v>1860</v>
      </c>
      <c r="H10" s="20"/>
      <c r="I10" s="20">
        <v>0</v>
      </c>
      <c r="J10" s="81">
        <f t="shared" si="0"/>
        <v>0</v>
      </c>
      <c r="K10" s="60"/>
      <c r="L10" s="28"/>
      <c r="M10" s="28"/>
      <c r="N10" s="26"/>
      <c r="O10" s="30"/>
      <c r="P10" s="28"/>
      <c r="Q10" s="28"/>
      <c r="R10" s="26"/>
      <c r="S10" s="26"/>
      <c r="T10" s="26"/>
    </row>
    <row r="11" spans="1:20">
      <c r="D11" s="21">
        <v>5</v>
      </c>
      <c r="E11" s="6" t="s">
        <v>54</v>
      </c>
      <c r="F11" s="7" t="s">
        <v>5</v>
      </c>
      <c r="G11" s="20">
        <v>12</v>
      </c>
      <c r="H11" s="20"/>
      <c r="I11" s="20">
        <v>0</v>
      </c>
      <c r="J11" s="81">
        <f t="shared" si="0"/>
        <v>0</v>
      </c>
      <c r="K11" s="61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55</v>
      </c>
      <c r="F12" s="7" t="s">
        <v>5</v>
      </c>
      <c r="G12" s="20">
        <v>1600</v>
      </c>
      <c r="H12" s="20"/>
      <c r="I12" s="20">
        <v>0</v>
      </c>
      <c r="J12" s="81">
        <f t="shared" si="0"/>
        <v>0</v>
      </c>
      <c r="K12" s="61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56</v>
      </c>
      <c r="F13" s="7" t="s">
        <v>5</v>
      </c>
      <c r="G13" s="20">
        <v>92</v>
      </c>
      <c r="H13" s="20"/>
      <c r="I13" s="20">
        <v>0</v>
      </c>
      <c r="J13" s="81">
        <f t="shared" si="0"/>
        <v>0</v>
      </c>
      <c r="K13" s="61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57</v>
      </c>
      <c r="F14" s="7" t="s">
        <v>5</v>
      </c>
      <c r="G14" s="20">
        <v>70</v>
      </c>
      <c r="H14" s="20"/>
      <c r="I14" s="20">
        <v>0</v>
      </c>
      <c r="J14" s="81">
        <f t="shared" si="0"/>
        <v>0</v>
      </c>
      <c r="K14" s="61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58</v>
      </c>
      <c r="F15" s="7" t="s">
        <v>5</v>
      </c>
      <c r="G15" s="20">
        <v>1850</v>
      </c>
      <c r="H15" s="20"/>
      <c r="I15" s="20">
        <v>0</v>
      </c>
      <c r="J15" s="81">
        <f t="shared" si="0"/>
        <v>0</v>
      </c>
      <c r="K15" s="61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59</v>
      </c>
      <c r="F16" s="7" t="s">
        <v>5</v>
      </c>
      <c r="G16" s="20">
        <v>300</v>
      </c>
      <c r="H16" s="20"/>
      <c r="I16" s="20">
        <v>0</v>
      </c>
      <c r="J16" s="81">
        <f t="shared" si="0"/>
        <v>0</v>
      </c>
      <c r="K16" s="61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60</v>
      </c>
      <c r="F17" s="7" t="s">
        <v>5</v>
      </c>
      <c r="G17" s="20">
        <v>250</v>
      </c>
      <c r="H17" s="20"/>
      <c r="I17" s="20">
        <v>0</v>
      </c>
      <c r="J17" s="81">
        <f t="shared" si="0"/>
        <v>0</v>
      </c>
      <c r="K17" s="61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61</v>
      </c>
      <c r="F18" s="7" t="s">
        <v>5</v>
      </c>
      <c r="G18" s="20">
        <v>10</v>
      </c>
      <c r="H18" s="20"/>
      <c r="I18" s="20">
        <v>0</v>
      </c>
      <c r="J18" s="81">
        <f t="shared" si="0"/>
        <v>0</v>
      </c>
      <c r="K18" s="61"/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>
      <c r="D19" s="22">
        <v>13</v>
      </c>
      <c r="E19" s="12" t="s">
        <v>62</v>
      </c>
      <c r="F19" s="13" t="s">
        <v>5</v>
      </c>
      <c r="G19" s="108">
        <v>325</v>
      </c>
      <c r="H19" s="44"/>
      <c r="I19" s="20">
        <v>0</v>
      </c>
      <c r="J19" s="82">
        <f t="shared" si="0"/>
        <v>0</v>
      </c>
      <c r="K19" s="61"/>
      <c r="L19" s="26"/>
      <c r="M19" s="26"/>
      <c r="N19" s="26"/>
      <c r="O19" s="26"/>
      <c r="P19" s="26"/>
      <c r="Q19" s="26"/>
      <c r="R19" s="26"/>
      <c r="S19" s="26"/>
      <c r="T19" s="26"/>
    </row>
    <row r="20" spans="4:20" ht="15.75" thickBot="1">
      <c r="G20" s="62"/>
      <c r="H20" s="132" t="s">
        <v>142</v>
      </c>
      <c r="I20" s="133"/>
      <c r="J20" s="67">
        <f>SUM(J7:J19)</f>
        <v>0</v>
      </c>
      <c r="K20" s="61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G21" s="63"/>
      <c r="H21" s="53" t="s">
        <v>216</v>
      </c>
      <c r="I21" s="64">
        <v>0</v>
      </c>
      <c r="J21" s="68">
        <f>(J8+J9+J10+J11+J12+J13+J14+J15+J16+J17+J18+J19)</f>
        <v>0</v>
      </c>
      <c r="K21" s="61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G22" s="63"/>
      <c r="H22" s="54"/>
      <c r="I22" s="65">
        <v>0.05</v>
      </c>
      <c r="J22" s="69"/>
      <c r="K22" s="61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G23" s="63"/>
      <c r="H23" s="54"/>
      <c r="I23" s="65">
        <v>0.08</v>
      </c>
      <c r="J23" s="70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 ht="15.75" thickBot="1">
      <c r="G24" s="63"/>
      <c r="H24" s="55"/>
      <c r="I24" s="66">
        <v>0.23</v>
      </c>
      <c r="J24" s="46">
        <f>J7*23%</f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 ht="15.75" thickBot="1">
      <c r="G25" s="63"/>
      <c r="H25" s="132" t="s">
        <v>143</v>
      </c>
      <c r="I25" s="133"/>
      <c r="J25" s="47">
        <f>SUM(J21:J24)</f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1:20"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1:20"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1:20"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1:20"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1:20"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1:20"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1:20"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1:20"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1:20"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1:20"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1:20"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1:20"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1:20"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1:20"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1:20"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1:20"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</sheetData>
  <mergeCells count="14">
    <mergeCell ref="O4:Q4"/>
    <mergeCell ref="D5:D6"/>
    <mergeCell ref="E5:E6"/>
    <mergeCell ref="F5:F6"/>
    <mergeCell ref="G5:G6"/>
    <mergeCell ref="I5:I6"/>
    <mergeCell ref="H5:H6"/>
    <mergeCell ref="A2:B2"/>
    <mergeCell ref="H20:I20"/>
    <mergeCell ref="H25:I25"/>
    <mergeCell ref="K4:M4"/>
    <mergeCell ref="D2:J3"/>
    <mergeCell ref="D4:J4"/>
    <mergeCell ref="J5:J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zoomScaleNormal="100" workbookViewId="0">
      <selection activeCell="K4" sqref="K4:M4"/>
    </sheetView>
  </sheetViews>
  <sheetFormatPr defaultColWidth="8.7109375" defaultRowHeight="15"/>
  <cols>
    <col min="3" max="3" width="5.28515625" customWidth="1"/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>
      <c r="A2" s="32" t="s">
        <v>202</v>
      </c>
      <c r="D2" s="126" t="s">
        <v>221</v>
      </c>
      <c r="E2" s="127"/>
      <c r="F2" s="127"/>
      <c r="G2" s="127"/>
      <c r="H2" s="127"/>
      <c r="I2" s="127"/>
      <c r="J2" s="128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1" customHeight="1" thickBot="1">
      <c r="D3" s="129"/>
      <c r="E3" s="130"/>
      <c r="F3" s="130"/>
      <c r="G3" s="130"/>
      <c r="H3" s="130"/>
      <c r="I3" s="130"/>
      <c r="J3" s="131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30" customHeight="1" thickBot="1">
      <c r="D4" s="141" t="s">
        <v>224</v>
      </c>
      <c r="E4" s="142"/>
      <c r="F4" s="142"/>
      <c r="G4" s="142"/>
      <c r="H4" s="142"/>
      <c r="I4" s="142"/>
      <c r="J4" s="143"/>
      <c r="K4" s="114"/>
      <c r="L4" s="114"/>
      <c r="M4" s="114"/>
      <c r="N4" s="26"/>
      <c r="O4" s="114"/>
      <c r="P4" s="114"/>
      <c r="Q4" s="114"/>
      <c r="R4" s="26"/>
      <c r="S4" s="26"/>
      <c r="T4" s="26"/>
    </row>
    <row r="5" spans="1:20" ht="22.9" customHeight="1">
      <c r="D5" s="118" t="s">
        <v>0</v>
      </c>
      <c r="E5" s="120" t="s">
        <v>1</v>
      </c>
      <c r="F5" s="120" t="s">
        <v>2</v>
      </c>
      <c r="G5" s="120" t="s">
        <v>183</v>
      </c>
      <c r="H5" s="122" t="s">
        <v>184</v>
      </c>
      <c r="I5" s="122" t="s">
        <v>185</v>
      </c>
      <c r="J5" s="124" t="s">
        <v>212</v>
      </c>
      <c r="K5" s="28"/>
      <c r="L5" s="28"/>
      <c r="M5" s="28"/>
      <c r="N5" s="26"/>
      <c r="O5" s="28"/>
      <c r="P5" s="28"/>
      <c r="Q5" s="28"/>
      <c r="R5" s="26"/>
      <c r="S5" s="26"/>
      <c r="T5" s="26"/>
    </row>
    <row r="6" spans="1:20" ht="68.25" customHeight="1">
      <c r="D6" s="119"/>
      <c r="E6" s="121"/>
      <c r="F6" s="121"/>
      <c r="G6" s="121"/>
      <c r="H6" s="123"/>
      <c r="I6" s="123"/>
      <c r="J6" s="125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</row>
    <row r="7" spans="1:20">
      <c r="D7" s="21">
        <v>1</v>
      </c>
      <c r="E7" s="6" t="s">
        <v>63</v>
      </c>
      <c r="F7" s="35" t="s">
        <v>6</v>
      </c>
      <c r="G7" s="20">
        <v>0</v>
      </c>
      <c r="H7" s="20"/>
      <c r="I7" s="20">
        <v>0</v>
      </c>
      <c r="J7" s="80">
        <f>SUM(G7*H7)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</row>
    <row r="8" spans="1:20">
      <c r="D8" s="21">
        <v>2</v>
      </c>
      <c r="E8" s="6" t="s">
        <v>64</v>
      </c>
      <c r="F8" s="35" t="s">
        <v>6</v>
      </c>
      <c r="G8" s="20">
        <v>310</v>
      </c>
      <c r="H8" s="20"/>
      <c r="I8" s="20">
        <v>0</v>
      </c>
      <c r="J8" s="80">
        <f t="shared" ref="J8:J42" si="0">SUM(G8*H8)</f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</row>
    <row r="9" spans="1:20">
      <c r="D9" s="21">
        <v>3</v>
      </c>
      <c r="E9" s="6" t="s">
        <v>65</v>
      </c>
      <c r="F9" s="35" t="s">
        <v>6</v>
      </c>
      <c r="G9" s="20">
        <v>0</v>
      </c>
      <c r="H9" s="20"/>
      <c r="I9" s="20">
        <v>0</v>
      </c>
      <c r="J9" s="80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</row>
    <row r="10" spans="1:20">
      <c r="D10" s="21">
        <v>4</v>
      </c>
      <c r="E10" s="6" t="s">
        <v>66</v>
      </c>
      <c r="F10" s="35" t="s">
        <v>6</v>
      </c>
      <c r="G10" s="20">
        <v>320</v>
      </c>
      <c r="H10" s="20"/>
      <c r="I10" s="20">
        <v>0</v>
      </c>
      <c r="J10" s="80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</row>
    <row r="11" spans="1:20">
      <c r="D11" s="21">
        <v>5</v>
      </c>
      <c r="E11" s="6" t="s">
        <v>67</v>
      </c>
      <c r="F11" s="35" t="s">
        <v>6</v>
      </c>
      <c r="G11" s="20">
        <v>140</v>
      </c>
      <c r="H11" s="20"/>
      <c r="I11" s="20">
        <v>0</v>
      </c>
      <c r="J11" s="80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68</v>
      </c>
      <c r="F12" s="35" t="s">
        <v>6</v>
      </c>
      <c r="G12" s="20">
        <v>0</v>
      </c>
      <c r="H12" s="20"/>
      <c r="I12" s="20">
        <v>0</v>
      </c>
      <c r="J12" s="80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69</v>
      </c>
      <c r="F13" s="35" t="s">
        <v>6</v>
      </c>
      <c r="G13" s="20">
        <v>14</v>
      </c>
      <c r="H13" s="20"/>
      <c r="I13" s="20">
        <v>0</v>
      </c>
      <c r="J13" s="80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70</v>
      </c>
      <c r="F14" s="35" t="s">
        <v>6</v>
      </c>
      <c r="G14" s="20">
        <v>25</v>
      </c>
      <c r="H14" s="20"/>
      <c r="I14" s="20">
        <v>0</v>
      </c>
      <c r="J14" s="80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71</v>
      </c>
      <c r="F15" s="35" t="s">
        <v>6</v>
      </c>
      <c r="G15" s="20">
        <v>0</v>
      </c>
      <c r="H15" s="20"/>
      <c r="I15" s="20">
        <v>0</v>
      </c>
      <c r="J15" s="80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72</v>
      </c>
      <c r="F16" s="35" t="s">
        <v>6</v>
      </c>
      <c r="G16" s="20">
        <v>10</v>
      </c>
      <c r="H16" s="20"/>
      <c r="I16" s="20">
        <v>0</v>
      </c>
      <c r="J16" s="80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73</v>
      </c>
      <c r="F17" s="35" t="s">
        <v>6</v>
      </c>
      <c r="G17" s="20">
        <v>50</v>
      </c>
      <c r="H17" s="20"/>
      <c r="I17" s="20">
        <v>0</v>
      </c>
      <c r="J17" s="80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74</v>
      </c>
      <c r="F18" s="35" t="s">
        <v>6</v>
      </c>
      <c r="G18" s="52">
        <v>250</v>
      </c>
      <c r="H18" s="20"/>
      <c r="I18" s="20">
        <v>0</v>
      </c>
      <c r="J18" s="80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4:20">
      <c r="D19" s="21">
        <v>13</v>
      </c>
      <c r="E19" s="6" t="s">
        <v>75</v>
      </c>
      <c r="F19" s="35" t="s">
        <v>6</v>
      </c>
      <c r="G19" s="20">
        <v>0</v>
      </c>
      <c r="H19" s="20"/>
      <c r="I19" s="20">
        <v>0</v>
      </c>
      <c r="J19" s="80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4:20">
      <c r="D20" s="21">
        <v>14</v>
      </c>
      <c r="E20" s="6" t="s">
        <v>76</v>
      </c>
      <c r="F20" s="35" t="s">
        <v>6</v>
      </c>
      <c r="G20" s="20">
        <v>0</v>
      </c>
      <c r="H20" s="20"/>
      <c r="I20" s="20">
        <v>0</v>
      </c>
      <c r="J20" s="80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D21" s="21">
        <v>15</v>
      </c>
      <c r="E21" s="6" t="s">
        <v>77</v>
      </c>
      <c r="F21" s="35" t="s">
        <v>6</v>
      </c>
      <c r="G21" s="20">
        <v>120</v>
      </c>
      <c r="H21" s="20"/>
      <c r="I21" s="20">
        <v>0</v>
      </c>
      <c r="J21" s="80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D22" s="21">
        <v>16</v>
      </c>
      <c r="E22" s="6" t="s">
        <v>78</v>
      </c>
      <c r="F22" s="35" t="s">
        <v>6</v>
      </c>
      <c r="G22" s="20">
        <v>35</v>
      </c>
      <c r="H22" s="20"/>
      <c r="I22" s="20">
        <v>0</v>
      </c>
      <c r="J22" s="80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D23" s="21">
        <v>17</v>
      </c>
      <c r="E23" s="6" t="s">
        <v>79</v>
      </c>
      <c r="F23" s="35" t="s">
        <v>6</v>
      </c>
      <c r="G23" s="20">
        <v>110</v>
      </c>
      <c r="H23" s="20"/>
      <c r="I23" s="20">
        <v>0</v>
      </c>
      <c r="J23" s="80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>
      <c r="D24" s="21">
        <v>18</v>
      </c>
      <c r="E24" s="6" t="s">
        <v>80</v>
      </c>
      <c r="F24" s="35" t="s">
        <v>6</v>
      </c>
      <c r="G24" s="20">
        <v>120</v>
      </c>
      <c r="H24" s="20"/>
      <c r="I24" s="20">
        <v>0</v>
      </c>
      <c r="J24" s="80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>
      <c r="D25" s="21">
        <v>19</v>
      </c>
      <c r="E25" s="6" t="s">
        <v>81</v>
      </c>
      <c r="F25" s="35" t="s">
        <v>6</v>
      </c>
      <c r="G25" s="20">
        <v>50</v>
      </c>
      <c r="H25" s="20"/>
      <c r="I25" s="20">
        <v>0</v>
      </c>
      <c r="J25" s="80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D26" s="21">
        <v>20</v>
      </c>
      <c r="E26" s="6" t="s">
        <v>82</v>
      </c>
      <c r="F26" s="35" t="s">
        <v>6</v>
      </c>
      <c r="G26" s="20">
        <v>130</v>
      </c>
      <c r="H26" s="20"/>
      <c r="I26" s="20">
        <v>0</v>
      </c>
      <c r="J26" s="80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D27" s="21">
        <v>21</v>
      </c>
      <c r="E27" s="6" t="s">
        <v>83</v>
      </c>
      <c r="F27" s="35" t="s">
        <v>6</v>
      </c>
      <c r="G27" s="20">
        <v>470</v>
      </c>
      <c r="H27" s="20"/>
      <c r="I27" s="20">
        <v>0</v>
      </c>
      <c r="J27" s="80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D28" s="21">
        <v>22</v>
      </c>
      <c r="E28" s="6" t="s">
        <v>84</v>
      </c>
      <c r="F28" s="35" t="s">
        <v>6</v>
      </c>
      <c r="G28" s="20">
        <v>0</v>
      </c>
      <c r="H28" s="20"/>
      <c r="I28" s="20">
        <v>0</v>
      </c>
      <c r="J28" s="80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D29" s="21">
        <v>23</v>
      </c>
      <c r="E29" s="6" t="s">
        <v>208</v>
      </c>
      <c r="F29" s="35" t="s">
        <v>6</v>
      </c>
      <c r="G29" s="20">
        <v>100</v>
      </c>
      <c r="H29" s="20"/>
      <c r="I29" s="20">
        <v>0</v>
      </c>
      <c r="J29" s="80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D30" s="21">
        <v>24</v>
      </c>
      <c r="E30" s="6" t="s">
        <v>85</v>
      </c>
      <c r="F30" s="35" t="s">
        <v>6</v>
      </c>
      <c r="G30" s="20">
        <v>120</v>
      </c>
      <c r="H30" s="20"/>
      <c r="I30" s="20">
        <v>0</v>
      </c>
      <c r="J30" s="80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D31" s="21">
        <v>25</v>
      </c>
      <c r="E31" s="6" t="s">
        <v>86</v>
      </c>
      <c r="F31" s="35" t="s">
        <v>6</v>
      </c>
      <c r="G31" s="20">
        <v>9</v>
      </c>
      <c r="H31" s="20"/>
      <c r="I31" s="20">
        <v>0</v>
      </c>
      <c r="J31" s="80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D32" s="21">
        <v>26</v>
      </c>
      <c r="E32" s="6" t="s">
        <v>87</v>
      </c>
      <c r="F32" s="35" t="s">
        <v>6</v>
      </c>
      <c r="G32" s="20">
        <v>50</v>
      </c>
      <c r="H32" s="20"/>
      <c r="I32" s="20">
        <v>0</v>
      </c>
      <c r="J32" s="80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4:20">
      <c r="D33" s="21">
        <v>27</v>
      </c>
      <c r="E33" s="6" t="s">
        <v>88</v>
      </c>
      <c r="F33" s="35" t="s">
        <v>6</v>
      </c>
      <c r="G33" s="20">
        <v>210</v>
      </c>
      <c r="H33" s="20"/>
      <c r="I33" s="20">
        <v>0</v>
      </c>
      <c r="J33" s="80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4:20">
      <c r="D34" s="21">
        <v>28</v>
      </c>
      <c r="E34" s="6" t="s">
        <v>89</v>
      </c>
      <c r="F34" s="35" t="s">
        <v>6</v>
      </c>
      <c r="G34" s="20">
        <v>185</v>
      </c>
      <c r="H34" s="20"/>
      <c r="I34" s="20">
        <v>0</v>
      </c>
      <c r="J34" s="80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4:20">
      <c r="D35" s="21">
        <v>29</v>
      </c>
      <c r="E35" s="6" t="s">
        <v>90</v>
      </c>
      <c r="F35" s="35" t="s">
        <v>6</v>
      </c>
      <c r="G35" s="20">
        <v>150</v>
      </c>
      <c r="H35" s="20"/>
      <c r="I35" s="20">
        <v>0</v>
      </c>
      <c r="J35" s="80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4:20">
      <c r="D36" s="21">
        <v>30</v>
      </c>
      <c r="E36" s="6" t="s">
        <v>91</v>
      </c>
      <c r="F36" s="35" t="s">
        <v>5</v>
      </c>
      <c r="G36" s="20">
        <v>50</v>
      </c>
      <c r="H36" s="20"/>
      <c r="I36" s="20">
        <v>0</v>
      </c>
      <c r="J36" s="80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4:20">
      <c r="D37" s="21">
        <v>31</v>
      </c>
      <c r="E37" s="6" t="s">
        <v>92</v>
      </c>
      <c r="F37" s="35" t="s">
        <v>5</v>
      </c>
      <c r="G37" s="20">
        <v>270</v>
      </c>
      <c r="H37" s="20"/>
      <c r="I37" s="20">
        <v>0</v>
      </c>
      <c r="J37" s="80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4:20">
      <c r="D38" s="21">
        <v>32</v>
      </c>
      <c r="E38" s="6" t="s">
        <v>93</v>
      </c>
      <c r="F38" s="35" t="s">
        <v>6</v>
      </c>
      <c r="G38" s="20">
        <v>0</v>
      </c>
      <c r="H38" s="20"/>
      <c r="I38" s="20">
        <v>0</v>
      </c>
      <c r="J38" s="80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4:20" ht="16.350000000000001" customHeight="1">
      <c r="D39" s="21">
        <v>33</v>
      </c>
      <c r="E39" s="6" t="s">
        <v>94</v>
      </c>
      <c r="F39" s="35" t="s">
        <v>95</v>
      </c>
      <c r="G39" s="20">
        <v>15</v>
      </c>
      <c r="H39" s="20"/>
      <c r="I39" s="20">
        <v>0</v>
      </c>
      <c r="J39" s="80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4:20">
      <c r="D40" s="21">
        <v>34</v>
      </c>
      <c r="E40" s="6" t="s">
        <v>96</v>
      </c>
      <c r="F40" s="35" t="s">
        <v>6</v>
      </c>
      <c r="G40" s="20">
        <v>0</v>
      </c>
      <c r="H40" s="20"/>
      <c r="I40" s="20">
        <v>0</v>
      </c>
      <c r="J40" s="80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4:20">
      <c r="D41" s="21">
        <v>35</v>
      </c>
      <c r="E41" s="6" t="s">
        <v>97</v>
      </c>
      <c r="F41" s="35" t="s">
        <v>6</v>
      </c>
      <c r="G41" s="20">
        <v>0</v>
      </c>
      <c r="H41" s="20"/>
      <c r="I41" s="20">
        <v>0</v>
      </c>
      <c r="J41" s="80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4:20" ht="15.75" thickBot="1">
      <c r="D42" s="22">
        <v>36</v>
      </c>
      <c r="E42" s="12" t="s">
        <v>98</v>
      </c>
      <c r="F42" s="36" t="s">
        <v>6</v>
      </c>
      <c r="G42" s="108">
        <v>3550</v>
      </c>
      <c r="H42" s="44"/>
      <c r="I42" s="20">
        <v>0</v>
      </c>
      <c r="J42" s="80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4:20" ht="15.75" thickBot="1">
      <c r="G43" s="62"/>
      <c r="H43" s="140" t="s">
        <v>142</v>
      </c>
      <c r="I43" s="133"/>
      <c r="J43" s="72">
        <f>SUM(J7:J42)</f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4:20">
      <c r="G44" s="63"/>
      <c r="H44" s="53" t="s">
        <v>215</v>
      </c>
      <c r="I44" s="64">
        <v>0</v>
      </c>
      <c r="J44" s="57">
        <f>(J42+J41+J40+J39+J38+J37+J36+J35+J34+J33+J32+J31+J30+J29+J28+J27+J26+J25+J24+J23+J22+J21+J20+J19+J18+J17+J16+J15+J14+J13+J12+J11+J10+J9+J8+J7)</f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4:20">
      <c r="G45" s="63"/>
      <c r="H45" s="54"/>
      <c r="I45" s="65">
        <v>0.05</v>
      </c>
      <c r="J45" s="27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4:20">
      <c r="G46" s="63"/>
      <c r="H46" s="54"/>
      <c r="I46" s="65">
        <v>0.08</v>
      </c>
      <c r="J46" s="27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4:20" ht="15.75" thickBot="1">
      <c r="G47" s="63"/>
      <c r="H47" s="55"/>
      <c r="I47" s="66">
        <v>0.23</v>
      </c>
      <c r="J47" s="71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4:20" ht="15.75" thickBot="1">
      <c r="G48" s="63"/>
      <c r="H48" s="140" t="s">
        <v>143</v>
      </c>
      <c r="I48" s="133"/>
      <c r="J48" s="47">
        <f>SUM(J44:J47)</f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1:20">
      <c r="K202" s="26"/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1:20">
      <c r="K203" s="26"/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1:20">
      <c r="K204" s="26"/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1:20">
      <c r="K205" s="26"/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1:20">
      <c r="K206" s="26"/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1:20">
      <c r="K207" s="26"/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1:20">
      <c r="K208" s="26"/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1:20">
      <c r="K209" s="26"/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1:20">
      <c r="K210" s="26"/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1:20">
      <c r="K211" s="26"/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1:20">
      <c r="K212" s="26"/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1:20">
      <c r="K213" s="26"/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1:20">
      <c r="K214" s="26"/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1:20">
      <c r="K215" s="26"/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1:20">
      <c r="K216" s="26"/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1:20">
      <c r="K217" s="26"/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1:20">
      <c r="K218" s="26"/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1:20">
      <c r="K219" s="26"/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1:20">
      <c r="K220" s="26"/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1:20">
      <c r="K221" s="26"/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1:20">
      <c r="K222" s="26"/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1:20">
      <c r="K223" s="26"/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1:20">
      <c r="K224" s="26"/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1:20">
      <c r="K225" s="26"/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1:20">
      <c r="K226" s="26"/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1:20">
      <c r="K227" s="26"/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1:20">
      <c r="K228" s="26"/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1:20">
      <c r="K229" s="26"/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1:20">
      <c r="K230" s="26"/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1:20">
      <c r="K231" s="26"/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1:20">
      <c r="K232" s="26"/>
      <c r="L232" s="26"/>
      <c r="M232" s="26"/>
      <c r="N232" s="26"/>
      <c r="O232" s="26"/>
      <c r="P232" s="26"/>
      <c r="Q232" s="26"/>
      <c r="R232" s="26"/>
      <c r="S232" s="26"/>
      <c r="T232" s="26"/>
    </row>
  </sheetData>
  <mergeCells count="13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I5:I6"/>
    <mergeCell ref="J5:J6"/>
    <mergeCell ref="H5:H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topLeftCell="A2" zoomScale="90" zoomScaleNormal="90" workbookViewId="0">
      <selection activeCell="L6" sqref="L6"/>
    </sheetView>
  </sheetViews>
  <sheetFormatPr defaultColWidth="8.7109375" defaultRowHeight="15"/>
  <cols>
    <col min="3" max="3" width="5.140625" customWidth="1"/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51">
        <v>300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15" customHeight="1">
      <c r="A2" s="32" t="s">
        <v>203</v>
      </c>
      <c r="B2" s="5"/>
      <c r="C2" s="5"/>
      <c r="D2" s="126" t="s">
        <v>221</v>
      </c>
      <c r="E2" s="127"/>
      <c r="F2" s="127"/>
      <c r="G2" s="127"/>
      <c r="H2" s="127"/>
      <c r="I2" s="127"/>
      <c r="J2" s="12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6.25" customHeight="1" thickBot="1">
      <c r="D3" s="129"/>
      <c r="E3" s="130"/>
      <c r="F3" s="130"/>
      <c r="G3" s="130"/>
      <c r="H3" s="130"/>
      <c r="I3" s="130"/>
      <c r="J3" s="131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7" customHeight="1" thickBot="1">
      <c r="D4" s="135" t="s">
        <v>225</v>
      </c>
      <c r="E4" s="136"/>
      <c r="F4" s="136"/>
      <c r="G4" s="136"/>
      <c r="H4" s="136"/>
      <c r="I4" s="136"/>
      <c r="J4" s="137"/>
      <c r="K4" s="114"/>
      <c r="L4" s="114"/>
      <c r="M4" s="114"/>
      <c r="N4" s="26"/>
      <c r="O4" s="114"/>
      <c r="P4" s="114"/>
      <c r="Q4" s="114"/>
      <c r="R4" s="26"/>
      <c r="S4" s="26"/>
      <c r="T4" s="26"/>
      <c r="U4" s="26"/>
    </row>
    <row r="5" spans="1:21" ht="22.9" customHeight="1">
      <c r="D5" s="118" t="s">
        <v>0</v>
      </c>
      <c r="E5" s="120" t="s">
        <v>1</v>
      </c>
      <c r="F5" s="120" t="s">
        <v>2</v>
      </c>
      <c r="G5" s="120" t="s">
        <v>183</v>
      </c>
      <c r="H5" s="122" t="s">
        <v>184</v>
      </c>
      <c r="I5" s="122" t="s">
        <v>185</v>
      </c>
      <c r="J5" s="124" t="s">
        <v>213</v>
      </c>
      <c r="K5" s="28"/>
      <c r="L5" s="28"/>
      <c r="M5" s="28"/>
      <c r="N5" s="26"/>
      <c r="O5" s="28"/>
      <c r="P5" s="28"/>
      <c r="Q5" s="28"/>
      <c r="R5" s="26"/>
      <c r="S5" s="26"/>
      <c r="T5" s="26"/>
      <c r="U5" s="26"/>
    </row>
    <row r="6" spans="1:21" ht="33" customHeight="1">
      <c r="D6" s="119"/>
      <c r="E6" s="121"/>
      <c r="F6" s="121"/>
      <c r="G6" s="121"/>
      <c r="H6" s="123"/>
      <c r="I6" s="123"/>
      <c r="J6" s="125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  <c r="U6" s="26"/>
    </row>
    <row r="7" spans="1:21">
      <c r="D7" s="9">
        <v>1</v>
      </c>
      <c r="E7" s="6" t="s">
        <v>99</v>
      </c>
      <c r="F7" s="7" t="s">
        <v>6</v>
      </c>
      <c r="G7" s="8">
        <v>40</v>
      </c>
      <c r="H7" s="8"/>
      <c r="I7" s="8">
        <v>0</v>
      </c>
      <c r="J7" s="84">
        <f>(SUM(G7*H7))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  <c r="U7" s="26"/>
    </row>
    <row r="8" spans="1:21" ht="26.25">
      <c r="D8" s="9">
        <v>2</v>
      </c>
      <c r="E8" s="16" t="s">
        <v>100</v>
      </c>
      <c r="F8" s="7" t="s">
        <v>6</v>
      </c>
      <c r="G8" s="8">
        <v>15</v>
      </c>
      <c r="H8" s="8"/>
      <c r="I8" s="8">
        <v>0</v>
      </c>
      <c r="J8" s="84">
        <f t="shared" ref="J8:J39" si="0">(SUM(G8*H8))</f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  <c r="U8" s="26"/>
    </row>
    <row r="9" spans="1:21">
      <c r="D9" s="9">
        <v>3</v>
      </c>
      <c r="E9" s="18" t="s">
        <v>101</v>
      </c>
      <c r="F9" s="7" t="s">
        <v>6</v>
      </c>
      <c r="G9" s="8">
        <v>65</v>
      </c>
      <c r="H9" s="8"/>
      <c r="I9" s="8">
        <v>0</v>
      </c>
      <c r="J9" s="84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  <c r="U9" s="26"/>
    </row>
    <row r="10" spans="1:21">
      <c r="D10" s="9">
        <v>4</v>
      </c>
      <c r="E10" s="6" t="s">
        <v>102</v>
      </c>
      <c r="F10" s="7" t="s">
        <v>6</v>
      </c>
      <c r="G10" s="8">
        <v>88</v>
      </c>
      <c r="H10" s="8"/>
      <c r="I10" s="8">
        <v>0</v>
      </c>
      <c r="J10" s="84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  <c r="U10" s="26"/>
    </row>
    <row r="11" spans="1:21">
      <c r="D11" s="9">
        <v>5</v>
      </c>
      <c r="E11" s="6" t="s">
        <v>103</v>
      </c>
      <c r="F11" s="7" t="s">
        <v>6</v>
      </c>
      <c r="G11" s="8">
        <v>55</v>
      </c>
      <c r="H11" s="8"/>
      <c r="I11" s="8">
        <v>0</v>
      </c>
      <c r="J11" s="84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D12" s="9">
        <v>6</v>
      </c>
      <c r="E12" s="6" t="s">
        <v>104</v>
      </c>
      <c r="F12" s="7" t="s">
        <v>6</v>
      </c>
      <c r="G12" s="8">
        <v>130</v>
      </c>
      <c r="H12" s="8"/>
      <c r="I12" s="8">
        <v>0</v>
      </c>
      <c r="J12" s="84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26.25">
      <c r="D13" s="9">
        <v>7</v>
      </c>
      <c r="E13" s="16" t="s">
        <v>105</v>
      </c>
      <c r="F13" s="7" t="s">
        <v>6</v>
      </c>
      <c r="G13" s="8">
        <v>60</v>
      </c>
      <c r="H13" s="8"/>
      <c r="I13" s="8">
        <v>0</v>
      </c>
      <c r="J13" s="84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26.25">
      <c r="D14" s="9">
        <v>8</v>
      </c>
      <c r="E14" s="16" t="s">
        <v>106</v>
      </c>
      <c r="F14" s="7" t="s">
        <v>6</v>
      </c>
      <c r="G14" s="8">
        <v>140</v>
      </c>
      <c r="H14" s="8"/>
      <c r="I14" s="8">
        <v>0</v>
      </c>
      <c r="J14" s="84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26.25">
      <c r="D15" s="9">
        <v>9</v>
      </c>
      <c r="E15" s="16" t="s">
        <v>107</v>
      </c>
      <c r="F15" s="7" t="s">
        <v>6</v>
      </c>
      <c r="G15" s="8">
        <v>110</v>
      </c>
      <c r="H15" s="8"/>
      <c r="I15" s="8">
        <v>0</v>
      </c>
      <c r="J15" s="84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D16" s="9">
        <v>10</v>
      </c>
      <c r="E16" s="6" t="s">
        <v>108</v>
      </c>
      <c r="F16" s="7" t="s">
        <v>6</v>
      </c>
      <c r="G16" s="8">
        <v>60</v>
      </c>
      <c r="H16" s="8"/>
      <c r="I16" s="8">
        <v>0</v>
      </c>
      <c r="J16" s="84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4:21">
      <c r="D17" s="9">
        <v>11</v>
      </c>
      <c r="E17" s="6" t="s">
        <v>109</v>
      </c>
      <c r="F17" s="7" t="s">
        <v>6</v>
      </c>
      <c r="G17" s="87">
        <v>80</v>
      </c>
      <c r="H17" s="8"/>
      <c r="I17" s="8">
        <v>0</v>
      </c>
      <c r="J17" s="84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4:21">
      <c r="D18" s="9">
        <v>12</v>
      </c>
      <c r="E18" s="6" t="s">
        <v>110</v>
      </c>
      <c r="F18" s="7" t="s">
        <v>6</v>
      </c>
      <c r="G18" s="8">
        <v>60</v>
      </c>
      <c r="H18" s="8"/>
      <c r="I18" s="8">
        <v>0</v>
      </c>
      <c r="J18" s="84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4:21" ht="26.25">
      <c r="D19" s="9">
        <v>13</v>
      </c>
      <c r="E19" s="16" t="s">
        <v>111</v>
      </c>
      <c r="F19" s="7" t="s">
        <v>6</v>
      </c>
      <c r="G19" s="8">
        <v>100</v>
      </c>
      <c r="H19" s="8"/>
      <c r="I19" s="8">
        <v>0</v>
      </c>
      <c r="J19" s="84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4:21" ht="26.25">
      <c r="D20" s="9">
        <v>14</v>
      </c>
      <c r="E20" s="16" t="s">
        <v>112</v>
      </c>
      <c r="F20" s="7" t="s">
        <v>6</v>
      </c>
      <c r="G20" s="8">
        <v>50</v>
      </c>
      <c r="H20" s="8"/>
      <c r="I20" s="8">
        <v>0</v>
      </c>
      <c r="J20" s="84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4:21" ht="26.25">
      <c r="D21" s="9">
        <v>15</v>
      </c>
      <c r="E21" s="16" t="s">
        <v>113</v>
      </c>
      <c r="F21" s="7" t="s">
        <v>6</v>
      </c>
      <c r="G21" s="8">
        <v>60</v>
      </c>
      <c r="H21" s="8"/>
      <c r="I21" s="8">
        <v>0</v>
      </c>
      <c r="J21" s="84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4:21">
      <c r="D22" s="9">
        <v>16</v>
      </c>
      <c r="E22" s="6" t="s">
        <v>114</v>
      </c>
      <c r="F22" s="7" t="s">
        <v>6</v>
      </c>
      <c r="G22" s="8">
        <v>40</v>
      </c>
      <c r="H22" s="8"/>
      <c r="I22" s="8">
        <v>0</v>
      </c>
      <c r="J22" s="84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4:21">
      <c r="D23" s="9">
        <v>17</v>
      </c>
      <c r="E23" s="6" t="s">
        <v>115</v>
      </c>
      <c r="F23" s="7" t="s">
        <v>6</v>
      </c>
      <c r="G23" s="8">
        <v>65</v>
      </c>
      <c r="H23" s="8"/>
      <c r="I23" s="8">
        <v>0</v>
      </c>
      <c r="J23" s="84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4:21">
      <c r="D24" s="9">
        <v>18</v>
      </c>
      <c r="E24" s="6" t="s">
        <v>116</v>
      </c>
      <c r="F24" s="7" t="s">
        <v>6</v>
      </c>
      <c r="G24" s="8">
        <v>188</v>
      </c>
      <c r="H24" s="8"/>
      <c r="I24" s="8">
        <v>0</v>
      </c>
      <c r="J24" s="84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4:21">
      <c r="D25" s="9">
        <v>19</v>
      </c>
      <c r="E25" s="6" t="s">
        <v>117</v>
      </c>
      <c r="F25" s="7" t="s">
        <v>6</v>
      </c>
      <c r="G25" s="8">
        <v>6</v>
      </c>
      <c r="H25" s="8"/>
      <c r="I25" s="8">
        <v>0</v>
      </c>
      <c r="J25" s="84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4:21">
      <c r="D26" s="9">
        <v>20</v>
      </c>
      <c r="E26" s="6" t="s">
        <v>118</v>
      </c>
      <c r="F26" s="7" t="s">
        <v>6</v>
      </c>
      <c r="G26" s="8">
        <v>28</v>
      </c>
      <c r="H26" s="8"/>
      <c r="I26" s="8">
        <v>0</v>
      </c>
      <c r="J26" s="84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4:21" ht="26.25">
      <c r="D27" s="9">
        <v>21</v>
      </c>
      <c r="E27" s="16" t="s">
        <v>119</v>
      </c>
      <c r="F27" s="7" t="s">
        <v>6</v>
      </c>
      <c r="G27" s="8">
        <v>415</v>
      </c>
      <c r="H27" s="8"/>
      <c r="I27" s="8">
        <v>0</v>
      </c>
      <c r="J27" s="84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4:21">
      <c r="D28" s="9">
        <v>22</v>
      </c>
      <c r="E28" s="6" t="s">
        <v>120</v>
      </c>
      <c r="F28" s="7" t="s">
        <v>6</v>
      </c>
      <c r="G28" s="8">
        <v>20</v>
      </c>
      <c r="H28" s="8"/>
      <c r="I28" s="8">
        <v>0</v>
      </c>
      <c r="J28" s="84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4:21">
      <c r="D29" s="9">
        <v>23</v>
      </c>
      <c r="E29" s="6" t="s">
        <v>121</v>
      </c>
      <c r="F29" s="7" t="s">
        <v>6</v>
      </c>
      <c r="G29" s="8">
        <v>50</v>
      </c>
      <c r="H29" s="8"/>
      <c r="I29" s="8">
        <v>0</v>
      </c>
      <c r="J29" s="84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4:21">
      <c r="D30" s="9">
        <v>24</v>
      </c>
      <c r="E30" s="6" t="s">
        <v>122</v>
      </c>
      <c r="F30" s="7" t="s">
        <v>6</v>
      </c>
      <c r="G30" s="8">
        <v>40</v>
      </c>
      <c r="H30" s="8"/>
      <c r="I30" s="8">
        <v>0</v>
      </c>
      <c r="J30" s="84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4:21">
      <c r="D31" s="9">
        <v>25</v>
      </c>
      <c r="E31" s="6" t="s">
        <v>123</v>
      </c>
      <c r="F31" s="7" t="s">
        <v>6</v>
      </c>
      <c r="G31" s="8">
        <v>40</v>
      </c>
      <c r="H31" s="8"/>
      <c r="I31" s="8">
        <v>0</v>
      </c>
      <c r="J31" s="84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4:21">
      <c r="D32" s="9">
        <v>26</v>
      </c>
      <c r="E32" s="6" t="s">
        <v>124</v>
      </c>
      <c r="F32" s="7" t="s">
        <v>6</v>
      </c>
      <c r="G32" s="8">
        <v>35</v>
      </c>
      <c r="H32" s="8"/>
      <c r="I32" s="8">
        <v>0</v>
      </c>
      <c r="J32" s="84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4:21">
      <c r="D33" s="9">
        <v>27</v>
      </c>
      <c r="E33" s="6" t="s">
        <v>125</v>
      </c>
      <c r="F33" s="7" t="s">
        <v>6</v>
      </c>
      <c r="G33" s="8">
        <v>88</v>
      </c>
      <c r="H33" s="8"/>
      <c r="I33" s="8">
        <v>0</v>
      </c>
      <c r="J33" s="84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4:21">
      <c r="D34" s="9">
        <v>28</v>
      </c>
      <c r="E34" s="6" t="s">
        <v>126</v>
      </c>
      <c r="F34" s="7" t="s">
        <v>6</v>
      </c>
      <c r="G34" s="8">
        <v>6</v>
      </c>
      <c r="H34" s="8"/>
      <c r="I34" s="8">
        <v>0</v>
      </c>
      <c r="J34" s="84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4:21">
      <c r="D35" s="9">
        <v>29</v>
      </c>
      <c r="E35" s="6" t="s">
        <v>127</v>
      </c>
      <c r="F35" s="7" t="s">
        <v>6</v>
      </c>
      <c r="G35" s="8">
        <v>60</v>
      </c>
      <c r="H35" s="8"/>
      <c r="I35" s="8">
        <v>0</v>
      </c>
      <c r="J35" s="84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4:21">
      <c r="D36" s="9">
        <v>30</v>
      </c>
      <c r="E36" s="6" t="s">
        <v>128</v>
      </c>
      <c r="F36" s="7" t="s">
        <v>6</v>
      </c>
      <c r="G36" s="8">
        <v>50</v>
      </c>
      <c r="H36" s="8"/>
      <c r="I36" s="8">
        <v>0</v>
      </c>
      <c r="J36" s="84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4:21" ht="26.25">
      <c r="D37" s="9">
        <v>31</v>
      </c>
      <c r="E37" s="19" t="s">
        <v>129</v>
      </c>
      <c r="F37" s="7" t="s">
        <v>6</v>
      </c>
      <c r="G37" s="8">
        <v>50</v>
      </c>
      <c r="H37" s="8"/>
      <c r="I37" s="8">
        <v>0</v>
      </c>
      <c r="J37" s="84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4:21" ht="26.25">
      <c r="D38" s="9">
        <v>32</v>
      </c>
      <c r="E38" s="16" t="s">
        <v>130</v>
      </c>
      <c r="F38" s="7" t="s">
        <v>6</v>
      </c>
      <c r="G38" s="8">
        <v>15</v>
      </c>
      <c r="H38" s="8"/>
      <c r="I38" s="8">
        <v>0</v>
      </c>
      <c r="J38" s="84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4:21" ht="16.350000000000001" customHeight="1" thickBot="1">
      <c r="D39" s="11">
        <v>33</v>
      </c>
      <c r="E39" s="12" t="s">
        <v>131</v>
      </c>
      <c r="F39" s="13" t="s">
        <v>6</v>
      </c>
      <c r="G39" s="14">
        <v>100</v>
      </c>
      <c r="H39" s="14"/>
      <c r="I39" s="8">
        <v>0</v>
      </c>
      <c r="J39" s="84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4:21" ht="15.75" thickBot="1">
      <c r="H40" s="140" t="s">
        <v>142</v>
      </c>
      <c r="I40" s="133"/>
      <c r="J40" s="56">
        <f>SUM(J7:J39)</f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4:21">
      <c r="H41" s="53" t="s">
        <v>187</v>
      </c>
      <c r="I41" s="64">
        <v>0</v>
      </c>
      <c r="J41" s="85">
        <f>(J39+J38+J37+J36+J35+J34+J33+J32+J31+J30+J29+J28+J27+J26+J25+J24+J23+J22+J21+J20+J19+J18+J17+J16+J15+J14+J13+J12+J11+J10+J9+J8+J7)</f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4:21">
      <c r="H42" s="54"/>
      <c r="I42" s="65">
        <v>0.05</v>
      </c>
      <c r="J42" s="70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4:21">
      <c r="H43" s="54"/>
      <c r="I43" s="65">
        <v>0.08</v>
      </c>
      <c r="J43" s="70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4:21" ht="15.75" thickBot="1">
      <c r="H44" s="55"/>
      <c r="I44" s="66">
        <v>0.23</v>
      </c>
      <c r="J44" s="8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4:21" ht="15.75" thickBot="1">
      <c r="H45" s="140" t="s">
        <v>143</v>
      </c>
      <c r="I45" s="133"/>
      <c r="J45" s="47">
        <f>SUM(J41:J44)</f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4:21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4:21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4:21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1:21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1:21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1:21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1:21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1:21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1:21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1:21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1:21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1:21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1:21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1:21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1:21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1:21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1:21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1:21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1:21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1:21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1:21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1:21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1:21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1:21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1:21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1:21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1:21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1:21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1:21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1:21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1:21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1:21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1:21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1:21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1:21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1:21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1:21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1:21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1:21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1:21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1:21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1:21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1:21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1:21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1:21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1:21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1:21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1:21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1:21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1:21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1:21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1:21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1:21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1:21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1:21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1:21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1:21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1:21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1:21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1:21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1:21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1:21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1:21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1:21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1:21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1:21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1:21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1:21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1:21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1:21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1:21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1:21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1:21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1:21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1:21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1:21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1:21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1:21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1:21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1:21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1:21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1:21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1:21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1:21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1:21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1:21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1:21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1:21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1:21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1:21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1:21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1:21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1:21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1:21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1:21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1:21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1:21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1:21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1:21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1:21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1:21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1:21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1:21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1:21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1:21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1:21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1:21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1:21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1:21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1:21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1:21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1:21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11:21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1:21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1:21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1:21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1:21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1:21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1:21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1:21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1:21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1:21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1:21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1:21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1:21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1:21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1:21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1:21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1:21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1:21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1:21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1:21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1:21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1:21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</sheetData>
  <mergeCells count="13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topLeftCell="A9" zoomScaleNormal="100" workbookViewId="0">
      <selection activeCell="E22" sqref="E22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144" t="s">
        <v>204</v>
      </c>
      <c r="B2" s="144"/>
      <c r="D2" s="126" t="s">
        <v>220</v>
      </c>
      <c r="E2" s="127"/>
      <c r="F2" s="127"/>
      <c r="G2" s="127"/>
      <c r="H2" s="127"/>
      <c r="I2" s="127"/>
      <c r="J2" s="12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28.5" customHeight="1" thickBot="1">
      <c r="A3" s="32"/>
      <c r="B3" s="5"/>
      <c r="C3" s="5"/>
      <c r="D3" s="129"/>
      <c r="E3" s="130"/>
      <c r="F3" s="130"/>
      <c r="G3" s="130"/>
      <c r="H3" s="130"/>
      <c r="I3" s="130"/>
      <c r="J3" s="131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26.25" customHeight="1" thickBot="1">
      <c r="D4" s="135" t="s">
        <v>226</v>
      </c>
      <c r="E4" s="136"/>
      <c r="F4" s="136"/>
      <c r="G4" s="136"/>
      <c r="H4" s="136"/>
      <c r="I4" s="136"/>
      <c r="J4" s="137"/>
      <c r="K4" s="114"/>
      <c r="L4" s="114"/>
      <c r="M4" s="114"/>
      <c r="N4" s="26"/>
      <c r="O4" s="114"/>
      <c r="P4" s="114"/>
      <c r="Q4" s="114"/>
      <c r="R4" s="26"/>
      <c r="S4" s="26"/>
      <c r="T4" s="26"/>
      <c r="U4" s="26"/>
      <c r="V4" s="26"/>
    </row>
    <row r="5" spans="1:22" ht="22.9" customHeight="1">
      <c r="D5" s="146" t="s">
        <v>0</v>
      </c>
      <c r="E5" s="148" t="s">
        <v>1</v>
      </c>
      <c r="F5" s="148" t="s">
        <v>2</v>
      </c>
      <c r="G5" s="148" t="s">
        <v>183</v>
      </c>
      <c r="H5" s="150" t="s">
        <v>214</v>
      </c>
      <c r="I5" s="150" t="s">
        <v>185</v>
      </c>
      <c r="J5" s="152" t="s">
        <v>186</v>
      </c>
      <c r="K5" s="28"/>
      <c r="L5" s="28"/>
      <c r="M5" s="28"/>
      <c r="N5" s="26"/>
      <c r="O5" s="28"/>
      <c r="P5" s="28"/>
      <c r="Q5" s="28"/>
      <c r="R5" s="26"/>
      <c r="S5" s="26"/>
      <c r="T5" s="26"/>
      <c r="U5" s="26"/>
      <c r="V5" s="26"/>
    </row>
    <row r="6" spans="1:22" ht="40.5" customHeight="1" thickBot="1">
      <c r="D6" s="147"/>
      <c r="E6" s="149"/>
      <c r="F6" s="149"/>
      <c r="G6" s="149"/>
      <c r="H6" s="151"/>
      <c r="I6" s="151"/>
      <c r="J6" s="153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  <c r="U6" s="26"/>
      <c r="V6" s="26"/>
    </row>
    <row r="7" spans="1:22" ht="26.25">
      <c r="D7" s="38">
        <v>1</v>
      </c>
      <c r="E7" s="39" t="s">
        <v>194</v>
      </c>
      <c r="F7" s="40" t="s">
        <v>5</v>
      </c>
      <c r="G7" s="8">
        <v>60</v>
      </c>
      <c r="H7" s="41"/>
      <c r="I7" s="41">
        <v>0</v>
      </c>
      <c r="J7" s="88">
        <f t="shared" ref="J7:J18" si="0">+SUM(G7*H7)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  <c r="U7" s="26"/>
      <c r="V7" s="26"/>
    </row>
    <row r="8" spans="1:22">
      <c r="D8" s="9">
        <v>2</v>
      </c>
      <c r="E8" s="6" t="s">
        <v>132</v>
      </c>
      <c r="F8" s="7" t="s">
        <v>5</v>
      </c>
      <c r="G8" s="8">
        <v>40</v>
      </c>
      <c r="H8" s="8"/>
      <c r="I8" s="41">
        <v>0</v>
      </c>
      <c r="J8" s="84">
        <f t="shared" si="0"/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  <c r="U8" s="26"/>
      <c r="V8" s="26"/>
    </row>
    <row r="9" spans="1:22" ht="26.25">
      <c r="D9" s="9">
        <v>3</v>
      </c>
      <c r="E9" s="16" t="s">
        <v>188</v>
      </c>
      <c r="F9" s="7" t="s">
        <v>5</v>
      </c>
      <c r="G9" s="8">
        <v>1750</v>
      </c>
      <c r="H9" s="8"/>
      <c r="I9" s="41">
        <v>0</v>
      </c>
      <c r="J9" s="84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  <c r="U9" s="26"/>
      <c r="V9" s="26"/>
    </row>
    <row r="10" spans="1:22" ht="39">
      <c r="D10" s="9">
        <v>4</v>
      </c>
      <c r="E10" s="16" t="s">
        <v>189</v>
      </c>
      <c r="F10" s="7" t="s">
        <v>5</v>
      </c>
      <c r="G10" s="8">
        <v>1300</v>
      </c>
      <c r="H10" s="8"/>
      <c r="I10" s="41">
        <v>0</v>
      </c>
      <c r="J10" s="84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  <c r="U10" s="26"/>
      <c r="V10" s="26"/>
    </row>
    <row r="11" spans="1:22" ht="39">
      <c r="D11" s="9">
        <v>5</v>
      </c>
      <c r="E11" s="16" t="s">
        <v>190</v>
      </c>
      <c r="F11" s="7" t="s">
        <v>5</v>
      </c>
      <c r="G11" s="8">
        <v>980</v>
      </c>
      <c r="H11" s="8"/>
      <c r="I11" s="41">
        <v>0</v>
      </c>
      <c r="J11" s="84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ht="42.75" customHeight="1">
      <c r="D12" s="9">
        <v>6</v>
      </c>
      <c r="E12" s="16" t="s">
        <v>191</v>
      </c>
      <c r="F12" s="7" t="s">
        <v>5</v>
      </c>
      <c r="G12" s="8">
        <v>3080</v>
      </c>
      <c r="H12" s="8"/>
      <c r="I12" s="41">
        <v>0</v>
      </c>
      <c r="J12" s="84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>
      <c r="D13" s="9">
        <v>7</v>
      </c>
      <c r="E13" s="6" t="s">
        <v>192</v>
      </c>
      <c r="F13" s="7" t="s">
        <v>5</v>
      </c>
      <c r="G13" s="8">
        <v>630</v>
      </c>
      <c r="H13" s="8"/>
      <c r="I13" s="41">
        <v>0</v>
      </c>
      <c r="J13" s="84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>
      <c r="D14" s="9">
        <v>8</v>
      </c>
      <c r="E14" s="6" t="s">
        <v>195</v>
      </c>
      <c r="F14" s="7" t="s">
        <v>5</v>
      </c>
      <c r="G14" s="8">
        <v>20</v>
      </c>
      <c r="H14" s="8"/>
      <c r="I14" s="41">
        <v>0</v>
      </c>
      <c r="J14" s="84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D15" s="9">
        <v>9</v>
      </c>
      <c r="E15" s="6" t="s">
        <v>193</v>
      </c>
      <c r="F15" s="7" t="s">
        <v>5</v>
      </c>
      <c r="G15" s="8">
        <v>630</v>
      </c>
      <c r="H15" s="8"/>
      <c r="I15" s="41">
        <v>0</v>
      </c>
      <c r="J15" s="84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D16" s="9">
        <v>10</v>
      </c>
      <c r="E16" s="6" t="s">
        <v>196</v>
      </c>
      <c r="F16" s="7" t="s">
        <v>5</v>
      </c>
      <c r="G16" s="8">
        <v>660</v>
      </c>
      <c r="H16" s="8"/>
      <c r="I16" s="41">
        <v>0</v>
      </c>
      <c r="J16" s="84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>
      <c r="D17" s="9">
        <v>11</v>
      </c>
      <c r="E17" s="6" t="s">
        <v>197</v>
      </c>
      <c r="F17" s="7" t="s">
        <v>5</v>
      </c>
      <c r="G17" s="8">
        <v>0</v>
      </c>
      <c r="H17" s="8"/>
      <c r="I17" s="41">
        <v>0</v>
      </c>
      <c r="J17" s="84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ht="15.75" thickBot="1">
      <c r="D18" s="11">
        <v>12</v>
      </c>
      <c r="E18" s="12" t="s">
        <v>198</v>
      </c>
      <c r="F18" s="13" t="s">
        <v>5</v>
      </c>
      <c r="G18" s="14">
        <v>40</v>
      </c>
      <c r="H18" s="48"/>
      <c r="I18" s="49">
        <v>0</v>
      </c>
      <c r="J18" s="89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ht="15.75" thickBot="1">
      <c r="H19" s="140" t="s">
        <v>142</v>
      </c>
      <c r="I19" s="133"/>
      <c r="J19" s="72">
        <f>SUM(J7:J18)</f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>
      <c r="A20" s="145" t="s">
        <v>199</v>
      </c>
      <c r="B20" s="145"/>
      <c r="C20" s="145"/>
      <c r="D20" s="145"/>
      <c r="H20" s="53" t="s">
        <v>141</v>
      </c>
      <c r="I20" s="64">
        <v>0</v>
      </c>
      <c r="J20" s="57">
        <f>(J18+J17+J16+J15+J14+J13+J12+J11+J10+J9+J8+J7)</f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>
      <c r="H21" s="54"/>
      <c r="I21" s="65">
        <v>0.05</v>
      </c>
      <c r="J21" s="27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>
      <c r="H22" s="54"/>
      <c r="I22" s="65">
        <v>0.08</v>
      </c>
      <c r="J22" s="27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ht="15.75" thickBot="1">
      <c r="H23" s="55"/>
      <c r="I23" s="66">
        <v>0.23</v>
      </c>
      <c r="J23" s="73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ht="15.75" thickBot="1">
      <c r="H24" s="140" t="s">
        <v>143</v>
      </c>
      <c r="I24" s="133"/>
      <c r="J24" s="74">
        <f>SUM(J20:J23)</f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1:22"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1:22"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1:22"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1:22"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1:22"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1:22"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1:22"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1:22"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1:22"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1:22"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1:22"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1:22"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1:22"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1:22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1:22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1:22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1:22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1:22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1:22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1:22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1:22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1:22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1:22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1:22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1:22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1:22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1:22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1:22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1:22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1:22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1:22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1:22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1:22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1:22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1:22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1:22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1:22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1:22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1:22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1:22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1:22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1:22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1:22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1:22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1:22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1:22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1:22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1:22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1:22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1:22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1:22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1:22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1:22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1:22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1:22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1:22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1:22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1:22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1:22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1:22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1:22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1:22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1:22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1:22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1:22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1:22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1:22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1:22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1:22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1:22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1:22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1:22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1:22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1:22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1:22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1:22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1:22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1:22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1:22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1:22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1:22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1:22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1:22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1:22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1:22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1:22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1:22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1:22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1:22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1:22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1:22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1:22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1:22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1:22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1:22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1:22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1:22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1:22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1:22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1:22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1:22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1:22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1:22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1:22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1:22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1:22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1:22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1:22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1:22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1:22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1:22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1:22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1:22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1:22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1:22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1:22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1:22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1:22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1:22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1:22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1:22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1:22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1:22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1:22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1:22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1:22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1:22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1:22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1:22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1:22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1:22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1:22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1:22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1:22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1:22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1:22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1:22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1:22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1:22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1:22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1:22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1:22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1:22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1:22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1:22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1:22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1:22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1:22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1:22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1:22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1:22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1:22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1:22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1:22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1:22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1:22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1:22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1:22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1:22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1:22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1:22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1:22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1:22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1:22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1:22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1:22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1:22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1:22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1:22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1:22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1:22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1:22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1:22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1:22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1:22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1:22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1:22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1:22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1:22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1:22"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1:22"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1:22"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1:22"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1:22"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1:22"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1:22"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1:22"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1:22"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1:22"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1:22"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1:22"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1:22"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1:22"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1:22"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1:22"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1:22"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1:22"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1:22"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1:22"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1:22"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1:22"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5">
    <mergeCell ref="O4:Q4"/>
    <mergeCell ref="D5:D6"/>
    <mergeCell ref="E5:E6"/>
    <mergeCell ref="F5:F6"/>
    <mergeCell ref="G5:G6"/>
    <mergeCell ref="H5:H6"/>
    <mergeCell ref="I5:I6"/>
    <mergeCell ref="J5:J6"/>
    <mergeCell ref="A2:B2"/>
    <mergeCell ref="A20:D20"/>
    <mergeCell ref="H19:I19"/>
    <mergeCell ref="H24:I24"/>
    <mergeCell ref="K4:M4"/>
    <mergeCell ref="D4:J4"/>
    <mergeCell ref="D2:J3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E13" sqref="E13"/>
    </sheetView>
  </sheetViews>
  <sheetFormatPr defaultColWidth="8.7109375" defaultRowHeight="15"/>
  <cols>
    <col min="3" max="3" width="6.28515625" customWidth="1"/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2" t="s">
        <v>205</v>
      </c>
      <c r="D2" s="126" t="s">
        <v>218</v>
      </c>
      <c r="E2" s="127"/>
      <c r="F2" s="127"/>
      <c r="G2" s="127"/>
      <c r="H2" s="127"/>
      <c r="I2" s="127"/>
      <c r="J2" s="128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15.75" thickBot="1">
      <c r="D3" s="129"/>
      <c r="E3" s="130"/>
      <c r="F3" s="130"/>
      <c r="G3" s="130"/>
      <c r="H3" s="130"/>
      <c r="I3" s="130"/>
      <c r="J3" s="131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4" customHeight="1" thickBot="1">
      <c r="D4" s="141" t="s">
        <v>227</v>
      </c>
      <c r="E4" s="142"/>
      <c r="F4" s="142"/>
      <c r="G4" s="142"/>
      <c r="H4" s="142"/>
      <c r="I4" s="142"/>
      <c r="J4" s="143"/>
      <c r="L4" s="114"/>
      <c r="M4" s="114"/>
      <c r="N4" s="114"/>
      <c r="O4" s="26"/>
      <c r="P4" s="114"/>
      <c r="Q4" s="114"/>
      <c r="R4" s="114"/>
      <c r="S4" s="26"/>
      <c r="T4" s="26"/>
      <c r="U4" s="26"/>
    </row>
    <row r="5" spans="1:21" ht="22.9" customHeight="1">
      <c r="D5" s="118" t="s">
        <v>0</v>
      </c>
      <c r="E5" s="120" t="s">
        <v>1</v>
      </c>
      <c r="F5" s="120" t="s">
        <v>2</v>
      </c>
      <c r="G5" s="120" t="s">
        <v>183</v>
      </c>
      <c r="H5" s="122" t="s">
        <v>184</v>
      </c>
      <c r="I5" s="122" t="s">
        <v>185</v>
      </c>
      <c r="J5" s="124" t="s">
        <v>186</v>
      </c>
      <c r="L5" s="28"/>
      <c r="M5" s="28"/>
      <c r="N5" s="28"/>
      <c r="O5" s="26"/>
      <c r="P5" s="28"/>
      <c r="Q5" s="28"/>
      <c r="R5" s="28"/>
      <c r="S5" s="26"/>
      <c r="T5" s="26"/>
      <c r="U5" s="26"/>
    </row>
    <row r="6" spans="1:21" ht="63" customHeight="1">
      <c r="D6" s="119"/>
      <c r="E6" s="121"/>
      <c r="F6" s="121"/>
      <c r="G6" s="121"/>
      <c r="H6" s="123"/>
      <c r="I6" s="123"/>
      <c r="J6" s="125" t="s">
        <v>3</v>
      </c>
      <c r="L6" s="29"/>
      <c r="M6" s="28"/>
      <c r="N6" s="28"/>
      <c r="O6" s="26"/>
      <c r="P6" s="29"/>
      <c r="Q6" s="28"/>
      <c r="R6" s="28"/>
      <c r="S6" s="26"/>
      <c r="T6" s="26"/>
      <c r="U6" s="26"/>
    </row>
    <row r="7" spans="1:21">
      <c r="D7" s="9">
        <v>1</v>
      </c>
      <c r="E7" s="6" t="s">
        <v>133</v>
      </c>
      <c r="F7" s="7" t="s">
        <v>6</v>
      </c>
      <c r="G7" s="8">
        <v>170</v>
      </c>
      <c r="H7" s="8"/>
      <c r="I7" s="8">
        <v>0</v>
      </c>
      <c r="J7" s="84">
        <f>SUM(G7*H7)</f>
        <v>0</v>
      </c>
      <c r="L7" s="29"/>
      <c r="M7" s="28"/>
      <c r="N7" s="28"/>
      <c r="O7" s="26"/>
      <c r="P7" s="29"/>
      <c r="Q7" s="28"/>
      <c r="R7" s="28"/>
      <c r="S7" s="26"/>
      <c r="T7" s="26"/>
      <c r="U7" s="26"/>
    </row>
    <row r="8" spans="1:21">
      <c r="D8" s="9">
        <v>2</v>
      </c>
      <c r="E8" s="6" t="s">
        <v>134</v>
      </c>
      <c r="F8" s="7" t="s">
        <v>6</v>
      </c>
      <c r="G8" s="87">
        <v>210</v>
      </c>
      <c r="H8" s="8"/>
      <c r="I8" s="8">
        <v>0</v>
      </c>
      <c r="J8" s="84">
        <f t="shared" ref="J8:J9" si="0">SUM(G8*H8)</f>
        <v>0</v>
      </c>
      <c r="L8" s="29"/>
      <c r="M8" s="28"/>
      <c r="N8" s="28"/>
      <c r="O8" s="26"/>
      <c r="P8" s="29"/>
      <c r="Q8" s="28"/>
      <c r="R8" s="28"/>
      <c r="S8" s="26"/>
      <c r="T8" s="26"/>
      <c r="U8" s="26"/>
    </row>
    <row r="9" spans="1:21" ht="15.75" thickBot="1">
      <c r="D9" s="11">
        <v>3</v>
      </c>
      <c r="E9" s="12" t="s">
        <v>135</v>
      </c>
      <c r="F9" s="13" t="s">
        <v>6</v>
      </c>
      <c r="G9" s="14">
        <v>52</v>
      </c>
      <c r="H9" s="14"/>
      <c r="I9" s="14">
        <v>0</v>
      </c>
      <c r="J9" s="84">
        <f t="shared" si="0"/>
        <v>0</v>
      </c>
      <c r="L9" s="29"/>
      <c r="M9" s="28"/>
      <c r="N9" s="28"/>
      <c r="O9" s="26"/>
      <c r="P9" s="29"/>
      <c r="Q9" s="28"/>
      <c r="R9" s="28"/>
      <c r="S9" s="26"/>
      <c r="T9" s="26"/>
      <c r="U9" s="26"/>
    </row>
    <row r="10" spans="1:21" ht="15.75" thickBot="1">
      <c r="H10" s="140" t="s">
        <v>142</v>
      </c>
      <c r="I10" s="133"/>
      <c r="J10" s="72">
        <f>SUM(J7:J9)</f>
        <v>0</v>
      </c>
      <c r="L10" s="30"/>
      <c r="M10" s="28"/>
      <c r="N10" s="28"/>
      <c r="O10" s="26"/>
      <c r="P10" s="30"/>
      <c r="Q10" s="28"/>
      <c r="R10" s="28"/>
      <c r="S10" s="26"/>
      <c r="T10" s="26"/>
      <c r="U10" s="26"/>
    </row>
    <row r="11" spans="1:21">
      <c r="H11" s="53" t="s">
        <v>141</v>
      </c>
      <c r="I11" s="64">
        <v>0</v>
      </c>
      <c r="J11" s="76">
        <f>(J9+J8+J7)</f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H12" s="54"/>
      <c r="I12" s="65">
        <v>0.05</v>
      </c>
      <c r="J12" s="77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>
      <c r="H13" s="54"/>
      <c r="I13" s="65">
        <v>0.08</v>
      </c>
      <c r="J13" s="77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15.75" thickBot="1">
      <c r="H14" s="50"/>
      <c r="I14" s="75">
        <v>0.23</v>
      </c>
      <c r="J14" s="74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15.75" thickBot="1">
      <c r="H15" s="140" t="s">
        <v>143</v>
      </c>
      <c r="I15" s="133"/>
      <c r="J15" s="47">
        <f>SUM(J11:J14)</f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2:21"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2:21"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2:21"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2:21"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2:21"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2:21"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2:21"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2:21"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2:21"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2:21"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2:21"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2:21"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2:21"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2:21"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2:21"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2:21"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2:21"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2:21"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2:21"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2:21"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2:21"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2:21"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2:21"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2:21"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2:21"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2:21"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2:21"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2:21"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2:21"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2:21"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2:21"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2:21"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2:21"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2:21"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2:21"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2:21"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2:21"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2:21"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2:21"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2:21"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2:21"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2:21"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2:21"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2:21"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2:21"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2:21"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2:21"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2:21"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2:21"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2:21"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2:21"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2:21"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2:21"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2:21"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2:21"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2:21"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2:21"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2:21"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2:21"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2:21"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2:21"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2:21"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2:21"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2:21"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2:21"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2:21"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2:21"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2:21"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2:21"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2:21"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2:21"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J8" sqref="J8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2" t="s">
        <v>206</v>
      </c>
      <c r="B2" s="3"/>
      <c r="C2" s="3"/>
      <c r="D2" s="126" t="s">
        <v>218</v>
      </c>
      <c r="E2" s="127"/>
      <c r="F2" s="127"/>
      <c r="G2" s="127"/>
      <c r="H2" s="127"/>
      <c r="I2" s="127"/>
      <c r="J2" s="128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0.25" customHeight="1" thickBot="1">
      <c r="D3" s="129"/>
      <c r="E3" s="130"/>
      <c r="F3" s="130"/>
      <c r="G3" s="130"/>
      <c r="H3" s="130"/>
      <c r="I3" s="130"/>
      <c r="J3" s="131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5.5" customHeight="1" thickBot="1">
      <c r="D4" s="141" t="s">
        <v>228</v>
      </c>
      <c r="E4" s="142"/>
      <c r="F4" s="142"/>
      <c r="G4" s="142"/>
      <c r="H4" s="142"/>
      <c r="I4" s="142"/>
      <c r="J4" s="143"/>
      <c r="L4" s="114"/>
      <c r="M4" s="114"/>
      <c r="N4" s="114"/>
      <c r="O4" s="26"/>
      <c r="P4" s="114"/>
      <c r="Q4" s="114"/>
      <c r="R4" s="114"/>
      <c r="S4" s="26"/>
      <c r="T4" s="26"/>
      <c r="U4" s="26"/>
    </row>
    <row r="5" spans="1:21" ht="22.9" customHeight="1">
      <c r="D5" s="118" t="s">
        <v>0</v>
      </c>
      <c r="E5" s="120" t="s">
        <v>1</v>
      </c>
      <c r="F5" s="120" t="s">
        <v>2</v>
      </c>
      <c r="G5" s="120" t="s">
        <v>183</v>
      </c>
      <c r="H5" s="122" t="s">
        <v>214</v>
      </c>
      <c r="I5" s="122" t="s">
        <v>185</v>
      </c>
      <c r="J5" s="124" t="s">
        <v>186</v>
      </c>
      <c r="L5" s="28"/>
      <c r="M5" s="28"/>
      <c r="N5" s="28"/>
      <c r="O5" s="26"/>
      <c r="P5" s="28"/>
      <c r="Q5" s="28"/>
      <c r="R5" s="28"/>
      <c r="S5" s="26"/>
      <c r="T5" s="26"/>
      <c r="U5" s="26"/>
    </row>
    <row r="6" spans="1:21" ht="32.25" customHeight="1">
      <c r="D6" s="119"/>
      <c r="E6" s="121"/>
      <c r="F6" s="121"/>
      <c r="G6" s="121"/>
      <c r="H6" s="123"/>
      <c r="I6" s="123"/>
      <c r="J6" s="125" t="s">
        <v>3</v>
      </c>
      <c r="L6" s="29"/>
      <c r="M6" s="28"/>
      <c r="N6" s="28"/>
      <c r="O6" s="26"/>
      <c r="P6" s="29"/>
      <c r="Q6" s="28"/>
      <c r="R6" s="28"/>
      <c r="S6" s="26"/>
      <c r="T6" s="26"/>
      <c r="U6" s="26"/>
    </row>
    <row r="7" spans="1:21" ht="35.25" customHeight="1" thickBot="1">
      <c r="D7" s="11">
        <v>1</v>
      </c>
      <c r="E7" s="37" t="s">
        <v>209</v>
      </c>
      <c r="F7" s="17" t="s">
        <v>136</v>
      </c>
      <c r="G7" s="14">
        <v>10380</v>
      </c>
      <c r="H7" s="14"/>
      <c r="I7" s="14">
        <v>0</v>
      </c>
      <c r="J7" s="89">
        <f>SUM(G7*H7)</f>
        <v>0</v>
      </c>
      <c r="L7" s="29"/>
      <c r="M7" s="28"/>
      <c r="N7" s="28"/>
      <c r="O7" s="26"/>
      <c r="P7" s="29"/>
      <c r="Q7" s="28"/>
      <c r="R7" s="28"/>
      <c r="S7" s="26"/>
      <c r="T7" s="26"/>
      <c r="U7" s="26"/>
    </row>
    <row r="8" spans="1:21" ht="15.75" thickBot="1">
      <c r="H8" s="140" t="s">
        <v>142</v>
      </c>
      <c r="I8" s="133"/>
      <c r="J8" s="72">
        <f>SUM(J7)</f>
        <v>0</v>
      </c>
      <c r="L8" s="29"/>
      <c r="M8" s="28"/>
      <c r="N8" s="28"/>
      <c r="O8" s="26"/>
      <c r="P8" s="29"/>
      <c r="Q8" s="28"/>
      <c r="R8" s="28"/>
      <c r="S8" s="26"/>
      <c r="T8" s="26"/>
      <c r="U8" s="26"/>
    </row>
    <row r="9" spans="1:21">
      <c r="H9" s="53" t="s">
        <v>141</v>
      </c>
      <c r="I9" s="64">
        <v>0</v>
      </c>
      <c r="J9" s="76">
        <f>J7</f>
        <v>0</v>
      </c>
      <c r="L9" s="29"/>
      <c r="M9" s="28"/>
      <c r="N9" s="28"/>
      <c r="O9" s="26"/>
      <c r="P9" s="29"/>
      <c r="Q9" s="28"/>
      <c r="R9" s="28"/>
      <c r="S9" s="26"/>
      <c r="T9" s="26"/>
      <c r="U9" s="26"/>
    </row>
    <row r="10" spans="1:21">
      <c r="H10" s="54"/>
      <c r="I10" s="65">
        <v>0.05</v>
      </c>
      <c r="J10" s="77"/>
      <c r="L10" s="30"/>
      <c r="M10" s="28"/>
      <c r="N10" s="28"/>
      <c r="O10" s="26"/>
      <c r="P10" s="30"/>
      <c r="Q10" s="28"/>
      <c r="R10" s="28"/>
      <c r="S10" s="26"/>
      <c r="T10" s="26"/>
      <c r="U10" s="26"/>
    </row>
    <row r="11" spans="1:21">
      <c r="H11" s="54"/>
      <c r="I11" s="65">
        <v>0.08</v>
      </c>
      <c r="J11" s="77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ht="15.75" thickBot="1">
      <c r="H12" s="55"/>
      <c r="I12" s="66">
        <v>0.23</v>
      </c>
      <c r="J12" s="74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15.75" thickBot="1">
      <c r="H13" s="140" t="s">
        <v>143</v>
      </c>
      <c r="I13" s="133"/>
      <c r="J13" s="47">
        <f>J9+J10+J11+J12</f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zoomScaleNormal="100" workbookViewId="0">
      <selection activeCell="F11" sqref="F11"/>
    </sheetView>
  </sheetViews>
  <sheetFormatPr defaultColWidth="8.7109375" defaultRowHeight="15"/>
  <cols>
    <col min="3" max="3" width="6.5703125" customWidth="1"/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32" t="s">
        <v>207</v>
      </c>
      <c r="B2" s="5"/>
      <c r="C2" s="5"/>
      <c r="D2" s="126" t="s">
        <v>219</v>
      </c>
      <c r="E2" s="127"/>
      <c r="F2" s="127"/>
      <c r="G2" s="127"/>
      <c r="H2" s="127"/>
      <c r="I2" s="127"/>
      <c r="J2" s="128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16.5" customHeight="1" thickBot="1">
      <c r="D3" s="129"/>
      <c r="E3" s="130"/>
      <c r="F3" s="130"/>
      <c r="G3" s="130"/>
      <c r="H3" s="130"/>
      <c r="I3" s="130"/>
      <c r="J3" s="131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0" customHeight="1" thickBot="1">
      <c r="D4" s="141" t="s">
        <v>229</v>
      </c>
      <c r="E4" s="142"/>
      <c r="F4" s="142"/>
      <c r="G4" s="142"/>
      <c r="H4" s="142"/>
      <c r="I4" s="142"/>
      <c r="J4" s="143"/>
      <c r="K4" s="4"/>
      <c r="M4" s="114"/>
      <c r="N4" s="114"/>
      <c r="O4" s="114"/>
      <c r="P4" s="26"/>
      <c r="Q4" s="114"/>
      <c r="R4" s="114"/>
      <c r="S4" s="114"/>
      <c r="T4" s="26"/>
      <c r="U4" s="26"/>
      <c r="V4" s="26"/>
    </row>
    <row r="5" spans="1:22" ht="22.9" customHeight="1">
      <c r="D5" s="118" t="s">
        <v>0</v>
      </c>
      <c r="E5" s="120" t="s">
        <v>1</v>
      </c>
      <c r="F5" s="120" t="s">
        <v>2</v>
      </c>
      <c r="G5" s="120" t="s">
        <v>183</v>
      </c>
      <c r="H5" s="122" t="s">
        <v>184</v>
      </c>
      <c r="I5" s="122" t="s">
        <v>185</v>
      </c>
      <c r="J5" s="124" t="s">
        <v>186</v>
      </c>
      <c r="K5" s="4"/>
      <c r="M5" s="28"/>
      <c r="N5" s="28"/>
      <c r="O5" s="28"/>
      <c r="P5" s="26"/>
      <c r="Q5" s="28"/>
      <c r="R5" s="28"/>
      <c r="S5" s="28"/>
      <c r="T5" s="26"/>
      <c r="U5" s="26"/>
      <c r="V5" s="26"/>
    </row>
    <row r="6" spans="1:22" ht="40.5" customHeight="1">
      <c r="D6" s="119"/>
      <c r="E6" s="121"/>
      <c r="F6" s="121"/>
      <c r="G6" s="121"/>
      <c r="H6" s="123"/>
      <c r="I6" s="123"/>
      <c r="J6" s="125" t="s">
        <v>3</v>
      </c>
      <c r="K6" s="4"/>
      <c r="M6" s="29"/>
      <c r="N6" s="28"/>
      <c r="O6" s="28"/>
      <c r="P6" s="26"/>
      <c r="Q6" s="29"/>
      <c r="R6" s="28"/>
      <c r="S6" s="28"/>
      <c r="T6" s="26"/>
      <c r="U6" s="26"/>
      <c r="V6" s="26"/>
    </row>
    <row r="7" spans="1:22">
      <c r="D7" s="9">
        <v>1</v>
      </c>
      <c r="E7" s="6" t="s">
        <v>137</v>
      </c>
      <c r="F7" s="7" t="s">
        <v>6</v>
      </c>
      <c r="G7" s="33">
        <v>200</v>
      </c>
      <c r="H7" s="8"/>
      <c r="I7" s="8">
        <v>0</v>
      </c>
      <c r="J7" s="10">
        <f>(G7*H7)</f>
        <v>0</v>
      </c>
      <c r="K7" s="4"/>
      <c r="M7" s="29"/>
      <c r="N7" s="28"/>
      <c r="O7" s="28"/>
      <c r="P7" s="26"/>
      <c r="Q7" s="29"/>
      <c r="R7" s="28"/>
      <c r="S7" s="28"/>
      <c r="T7" s="26"/>
      <c r="U7" s="26"/>
      <c r="V7" s="26"/>
    </row>
    <row r="8" spans="1:22" ht="15.75" thickBot="1">
      <c r="D8" s="11">
        <v>2</v>
      </c>
      <c r="E8" s="12" t="s">
        <v>138</v>
      </c>
      <c r="F8" s="13" t="s">
        <v>6</v>
      </c>
      <c r="G8" s="34">
        <v>40</v>
      </c>
      <c r="H8" s="14"/>
      <c r="I8" s="14">
        <v>0</v>
      </c>
      <c r="J8" s="15">
        <f>(G8*H8)</f>
        <v>0</v>
      </c>
      <c r="K8" s="4"/>
      <c r="M8" s="29"/>
      <c r="N8" s="28"/>
      <c r="O8" s="28"/>
      <c r="P8" s="26"/>
      <c r="Q8" s="29"/>
      <c r="R8" s="28"/>
      <c r="S8" s="28"/>
      <c r="T8" s="26"/>
      <c r="U8" s="26"/>
      <c r="V8" s="26"/>
    </row>
    <row r="9" spans="1:22" ht="15.75" thickBot="1">
      <c r="H9" s="140" t="s">
        <v>142</v>
      </c>
      <c r="I9" s="133"/>
      <c r="J9" s="78">
        <f>SUM(J7:J8)</f>
        <v>0</v>
      </c>
      <c r="M9" s="29"/>
      <c r="N9" s="28"/>
      <c r="O9" s="28"/>
      <c r="P9" s="26"/>
      <c r="Q9" s="29"/>
      <c r="R9" s="28"/>
      <c r="S9" s="28"/>
      <c r="T9" s="26"/>
      <c r="U9" s="26"/>
      <c r="V9" s="26"/>
    </row>
    <row r="10" spans="1:22">
      <c r="H10" s="53" t="s">
        <v>141</v>
      </c>
      <c r="I10" s="64">
        <v>0</v>
      </c>
      <c r="J10" s="76">
        <f>(J7+J8)</f>
        <v>0</v>
      </c>
      <c r="M10" s="30"/>
      <c r="N10" s="28"/>
      <c r="O10" s="28"/>
      <c r="P10" s="26"/>
      <c r="Q10" s="30"/>
      <c r="R10" s="28"/>
      <c r="S10" s="28"/>
      <c r="T10" s="26"/>
      <c r="U10" s="26"/>
      <c r="V10" s="26"/>
    </row>
    <row r="11" spans="1:22">
      <c r="H11" s="54"/>
      <c r="I11" s="65">
        <v>0.05</v>
      </c>
      <c r="J11" s="77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>
      <c r="H12" s="54"/>
      <c r="I12" s="65">
        <v>0.08</v>
      </c>
      <c r="J12" s="77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>
      <c r="H13" s="55"/>
      <c r="I13" s="66">
        <v>0.23</v>
      </c>
      <c r="J13" s="77" t="s">
        <v>139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>
      <c r="H14" s="140" t="s">
        <v>143</v>
      </c>
      <c r="I14" s="133"/>
      <c r="J14" s="47">
        <f>SUM(J10:J13)</f>
        <v>0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I15" s="2" t="s">
        <v>139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I16" s="2" t="s">
        <v>139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>
      <c r="I17" s="2" t="s">
        <v>139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3:22"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3:22"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3:22"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3:22"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3:22">
      <c r="M37" s="26"/>
      <c r="N37" s="26"/>
      <c r="O37" s="26"/>
      <c r="P37" s="26"/>
      <c r="Q37" s="26"/>
      <c r="R37" s="26"/>
      <c r="S37" s="26"/>
      <c r="T37" s="26"/>
      <c r="U37" s="26"/>
      <c r="V37" s="26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2023-05-18T10:58:44Z</cp:lastPrinted>
  <dcterms:created xsi:type="dcterms:W3CDTF">2021-11-23T07:36:57Z</dcterms:created>
  <dcterms:modified xsi:type="dcterms:W3CDTF">2023-11-27T07:32:44Z</dcterms:modified>
  <dc:language>pl-PL</dc:language>
</cp:coreProperties>
</file>