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80" windowWidth="23250" windowHeight="12480"/>
  </bookViews>
  <sheets>
    <sheet name="Formularz nowy z wyceną" sheetId="5" r:id="rId1"/>
  </sheets>
  <definedNames>
    <definedName name="Print_Area" localSheetId="0">'Formularz nowy z wyceną'!$A$1:$P$36</definedName>
  </definedNames>
  <calcPr calcId="144525"/>
</workbook>
</file>

<file path=xl/calcChain.xml><?xml version="1.0" encoding="utf-8"?>
<calcChain xmlns="http://schemas.openxmlformats.org/spreadsheetml/2006/main">
  <c r="J14" i="5" l="1"/>
  <c r="J31" i="5"/>
  <c r="J30" i="5"/>
  <c r="J29" i="5"/>
  <c r="J25" i="5"/>
  <c r="J23" i="5"/>
  <c r="J21" i="5"/>
  <c r="J20" i="5"/>
  <c r="J16" i="5"/>
  <c r="J9" i="5"/>
  <c r="J13" i="5"/>
  <c r="J7" i="5"/>
  <c r="I31" i="5"/>
  <c r="I30" i="5"/>
  <c r="I29" i="5"/>
  <c r="I25" i="5"/>
  <c r="I23" i="5"/>
  <c r="I21" i="5"/>
  <c r="I20" i="5"/>
  <c r="I16" i="5"/>
  <c r="I9" i="5"/>
  <c r="I14" i="5"/>
  <c r="I13" i="5"/>
  <c r="I7" i="5"/>
  <c r="J11" i="5" l="1"/>
  <c r="J18" i="5"/>
  <c r="J27" i="5"/>
  <c r="K31" i="5"/>
  <c r="K30" i="5"/>
  <c r="K25" i="5"/>
  <c r="K23" i="5"/>
  <c r="K21" i="5"/>
  <c r="K20" i="5"/>
  <c r="K16" i="5"/>
  <c r="K9" i="5"/>
  <c r="K14" i="5"/>
  <c r="K13" i="5"/>
  <c r="K7" i="5"/>
  <c r="K27" i="5" l="1"/>
  <c r="K18" i="5"/>
  <c r="K11" i="5"/>
  <c r="J32" i="5"/>
  <c r="K29" i="5"/>
  <c r="K32" i="5" s="1"/>
</calcChain>
</file>

<file path=xl/sharedStrings.xml><?xml version="1.0" encoding="utf-8"?>
<sst xmlns="http://schemas.openxmlformats.org/spreadsheetml/2006/main" count="108" uniqueCount="80">
  <si>
    <t xml:space="preserve">L.p. </t>
  </si>
  <si>
    <t>Nazwa środka, leku</t>
  </si>
  <si>
    <t>Postać</t>
  </si>
  <si>
    <t>Dawka</t>
  </si>
  <si>
    <t>Ilość</t>
  </si>
  <si>
    <t>J.m.</t>
  </si>
  <si>
    <t>Cena netto [zł/ml]</t>
  </si>
  <si>
    <t>Cena jedn. brutto za jm [zł/ml]</t>
  </si>
  <si>
    <t>Wartość netto</t>
  </si>
  <si>
    <t>Wartość brutto</t>
  </si>
  <si>
    <t>Nazwa oferowanego produktu</t>
  </si>
  <si>
    <t>Wypełnia Oferent</t>
  </si>
  <si>
    <t>Gadobutrolum - roztwór do wstrzykiwań</t>
  </si>
  <si>
    <t>Fiolka</t>
  </si>
  <si>
    <t>1,0mmol/ml</t>
  </si>
  <si>
    <t>ml</t>
  </si>
  <si>
    <t>Objętości po 7,5ml i 15ml</t>
  </si>
  <si>
    <t>Johexolum - roztwór do wstrzykiwań 240 mg Jodu/ml; 50 ml</t>
  </si>
  <si>
    <t>Butelka</t>
  </si>
  <si>
    <t>240 mg Jodu/ml</t>
  </si>
  <si>
    <t>Johexolum - roztwór do wstrzykiwań 350 mg Jodu/ml</t>
  </si>
  <si>
    <t>350 mg Jodu/ml</t>
  </si>
  <si>
    <t>Objętości po 50ml, 100 ml, 200 ml, 500 ml</t>
  </si>
  <si>
    <t>Jopromidum - roztwór do wstrzykiwań 370 mg Jodu/ml</t>
  </si>
  <si>
    <t>370 mg Jodu/ml</t>
  </si>
  <si>
    <t>Objętości po 100 ml, 200 ml, 500 ml</t>
  </si>
  <si>
    <t>320 mg Jodu/ml</t>
  </si>
  <si>
    <t>Gadoteridolum - roztwór do wstrzykiwań</t>
  </si>
  <si>
    <t>0,5mmol/ml</t>
  </si>
  <si>
    <t>Dimeglumini gadobenas - roztwór do wstrzykiwań</t>
  </si>
  <si>
    <t xml:space="preserve">RAZEM: </t>
  </si>
  <si>
    <t>Objętości po 10ml, 15ml</t>
  </si>
  <si>
    <t>Jomeprolum - roztwór do wstrzykiwań 400 mg Jodu/ml</t>
  </si>
  <si>
    <t>400 mg Jodu/ml</t>
  </si>
  <si>
    <t>Objętości po 50 ml, 100 ml, 500 ml</t>
  </si>
  <si>
    <t>Jomeprolum - roztwór do wstrzykiwań 350 mg Jodu/ml</t>
  </si>
  <si>
    <t>Acidum gadotericum - roztwór do wstrzykiwań o pojemności 5,10,15 i 20 ml</t>
  </si>
  <si>
    <t>Fiolka lub butelka</t>
  </si>
  <si>
    <t>Acidum gadotericum - roztwór do wstrzykiwań o pojemności 10,15 i 20 ml</t>
  </si>
  <si>
    <t xml:space="preserve">Amp. Strzyk. </t>
  </si>
  <si>
    <t>10, 6</t>
  </si>
  <si>
    <t>10, 1, 8</t>
  </si>
  <si>
    <t>89,85 zł (7,5ml), 179,70 zł (15ml)</t>
  </si>
  <si>
    <t>260,00 zł (10but.)</t>
  </si>
  <si>
    <t>299,65 zł (50ml), 599,30 zł (100ml), 1198,60 zł (200ml), 1797,90 zł (500ml)</t>
  </si>
  <si>
    <t>650,00 zł (100ml), 130,00 zł (200ml), 2600,00 zł (500ml)</t>
  </si>
  <si>
    <t>1040,00 zł (10but.)</t>
  </si>
  <si>
    <t>66,95 zł (10ml), 100,43 zł (15ml)</t>
  </si>
  <si>
    <t>133,90 zł (10ml), 200,85 zł (15ml)</t>
  </si>
  <si>
    <t xml:space="preserve">52,53 zł (50ml), 105,06 zł (100ml), 525,30 zł (500ml)  </t>
  </si>
  <si>
    <t xml:space="preserve">30,90 zł (50ml), 61,80 zł (100ml), 309,00 zł (500ml) </t>
  </si>
  <si>
    <t>22,50 zł (5ml), 45,00 zł (10ml), 67,50 zł (15ml), 90,00 zł (20ml)</t>
  </si>
  <si>
    <t>222,00 zł (60ml)</t>
  </si>
  <si>
    <t>46,00 zł (10ml), 69,00 zł (15ml), 92,00 zł (20ml)</t>
  </si>
  <si>
    <t>Ilość na 24 m-ce z 12 m-cy + pisma</t>
  </si>
  <si>
    <t>RTG 65 l</t>
  </si>
  <si>
    <t>RTG 10 l                 + pozostałe 157 l</t>
  </si>
  <si>
    <t>RTG 300 l</t>
  </si>
  <si>
    <t>RTG 40 l                   + Kardiologia 50 l</t>
  </si>
  <si>
    <t>RTG 4 l</t>
  </si>
  <si>
    <t>RTG 10 l</t>
  </si>
  <si>
    <t>Jodixanolum - roztwór do wstrzykiwań 320 mg Jodu/ml</t>
  </si>
  <si>
    <t>Objętości po 100ml, 500ml</t>
  </si>
  <si>
    <t>Objętości po 50ml, 100 ml, 200ml i 500 ml</t>
  </si>
  <si>
    <t>RTG 450 l             + Kardiologia 300 l + pozostałe 0,3 l</t>
  </si>
  <si>
    <t>RTG 300 l              + Kardiologia 40 l</t>
  </si>
  <si>
    <t>RTG 60 l</t>
  </si>
  <si>
    <t>Acidum gadotericum - roztwór do wstrzykiwań o pojemności 50 lub 60 ml (do wielokrotnego użycia)</t>
  </si>
  <si>
    <t>Ceny z umów sprawy 146/2020 (netto)</t>
  </si>
  <si>
    <t xml:space="preserve">Szczegółowy Formularz Cenowy </t>
  </si>
  <si>
    <t>sprawa 165/2022</t>
  </si>
  <si>
    <t xml:space="preserve">Zadanie 1 Gadobutrolum i Jopromidum - roztwory do wstrzykiwań </t>
  </si>
  <si>
    <t xml:space="preserve">Zadanie 2 Johexolum i  Jodixanolum -roztwory do wstrzykiwań </t>
  </si>
  <si>
    <t>Zadanie 3  Gadoteridolum, Dimeglumini gadobenas, Jomeprolum - roztwory do wstrzykiwań</t>
  </si>
  <si>
    <t xml:space="preserve">Zadanie 4 Acidum gadotericum - roztwory do wstrzykiwań </t>
  </si>
  <si>
    <t xml:space="preserve">UWAGI </t>
  </si>
  <si>
    <t xml:space="preserve">podpis elektroniczny Wykonawcy </t>
  </si>
  <si>
    <r>
      <t xml:space="preserve">Zamawiajacy wymaga wyceny ceny jednostkowej netto </t>
    </r>
    <r>
      <rPr>
        <b/>
        <i/>
        <sz val="12"/>
        <color theme="1"/>
        <rFont val="Arial Narrow"/>
        <family val="2"/>
        <charset val="238"/>
      </rPr>
      <t>do 4 miejsc po przecinku,</t>
    </r>
    <r>
      <rPr>
        <i/>
        <sz val="12"/>
        <color theme="1"/>
        <rFont val="Arial Narrow"/>
        <family val="2"/>
        <charset val="238"/>
      </rPr>
      <t xml:space="preserve"> pozostałe wyliczenia do  2 miejsc po przecinku - dla wszystkich zadań, wg wprowadzonych formuł, których nie należy zmieniać</t>
    </r>
  </si>
  <si>
    <t xml:space="preserve"> VAT [%]</t>
  </si>
  <si>
    <t xml:space="preserve">Załącznik nr  4 do 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</si>
</sst>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#,##0.0000"/>
    <numFmt numFmtId="165" formatCode="0.0000"/>
    <numFmt numFmtId="166" formatCode="_-* #,##0.00\ [$zł-415]_-;\-* #,##0.00\ [$zł-415]_-;_-* &quot;-&quot;??\ [$zł-415]_-;_-@_-"/>
  </numFmts>
  <fonts count="1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i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i/>
      <sz val="12"/>
      <color theme="1"/>
      <name val="Arial Narrow"/>
      <family val="2"/>
      <charset val="238"/>
    </font>
    <font>
      <b/>
      <i/>
      <sz val="12"/>
      <color theme="1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9"/>
      <color theme="1"/>
      <name val="Czcionka tekstu podstawowego"/>
      <family val="2"/>
      <charset val="238"/>
    </font>
    <font>
      <i/>
      <sz val="10"/>
      <color theme="1"/>
      <name val="Czcionka tekstu podstawowego"/>
      <charset val="238"/>
    </font>
    <font>
      <b/>
      <sz val="14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3" fillId="0" borderId="1" xfId="0" applyNumberFormat="1" applyFont="1" applyFill="1" applyBorder="1" applyAlignment="1" applyProtection="1">
      <alignment horizontal="right" vertical="center" wrapText="1"/>
    </xf>
    <xf numFmtId="166" fontId="2" fillId="0" borderId="2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/>
    <xf numFmtId="4" fontId="4" fillId="0" borderId="0" xfId="0" applyNumberFormat="1" applyFont="1" applyFill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vertical="center"/>
    </xf>
    <xf numFmtId="4" fontId="5" fillId="0" borderId="4" xfId="0" applyNumberFormat="1" applyFont="1" applyBorder="1" applyAlignment="1">
      <alignment horizontal="right" vertical="center"/>
    </xf>
    <xf numFmtId="166" fontId="4" fillId="0" borderId="7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/>
    <xf numFmtId="4" fontId="4" fillId="0" borderId="0" xfId="0" applyNumberFormat="1" applyFont="1" applyBorder="1" applyAlignment="1"/>
    <xf numFmtId="4" fontId="5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9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right" vertical="center"/>
    </xf>
    <xf numFmtId="4" fontId="5" fillId="0" borderId="0" xfId="0" applyNumberFormat="1" applyFont="1" applyBorder="1" applyAlignment="1">
      <alignment horizontal="right" vertical="center"/>
    </xf>
    <xf numFmtId="166" fontId="4" fillId="0" borderId="0" xfId="0" applyNumberFormat="1" applyFont="1" applyBorder="1" applyAlignment="1">
      <alignment horizontal="center" vertical="center" wrapText="1"/>
    </xf>
    <xf numFmtId="0" fontId="6" fillId="0" borderId="0" xfId="0" applyFont="1"/>
    <xf numFmtId="3" fontId="5" fillId="0" borderId="4" xfId="0" applyNumberFormat="1" applyFont="1" applyFill="1" applyBorder="1" applyAlignment="1">
      <alignment horizontal="center" vertical="center" wrapText="1"/>
    </xf>
    <xf numFmtId="165" fontId="4" fillId="0" borderId="4" xfId="0" applyNumberFormat="1" applyFont="1" applyFill="1" applyBorder="1" applyAlignment="1" applyProtection="1">
      <alignment horizontal="right" vertical="center" wrapText="1"/>
      <protection locked="0"/>
    </xf>
    <xf numFmtId="9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4" fontId="4" fillId="0" borderId="13" xfId="0" applyNumberFormat="1" applyFont="1" applyFill="1" applyBorder="1" applyAlignment="1" applyProtection="1">
      <alignment horizontal="right" vertical="center" wrapText="1"/>
      <protection locked="0"/>
    </xf>
    <xf numFmtId="4" fontId="3" fillId="0" borderId="7" xfId="0" applyNumberFormat="1" applyFont="1" applyFill="1" applyBorder="1" applyAlignment="1" applyProtection="1">
      <alignment vertical="center" wrapText="1"/>
    </xf>
    <xf numFmtId="4" fontId="3" fillId="0" borderId="4" xfId="0" applyNumberFormat="1" applyFont="1" applyFill="1" applyBorder="1" applyAlignment="1" applyProtection="1">
      <alignment vertical="center" wrapText="1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4" fillId="0" borderId="10" xfId="0" applyNumberFormat="1" applyFont="1" applyFill="1" applyBorder="1" applyAlignment="1" applyProtection="1">
      <alignment horizontal="right" vertical="center" wrapText="1"/>
      <protection locked="0"/>
    </xf>
    <xf numFmtId="4" fontId="3" fillId="0" borderId="1" xfId="0" applyNumberFormat="1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/>
    <xf numFmtId="4" fontId="5" fillId="0" borderId="1" xfId="0" applyNumberFormat="1" applyFont="1" applyBorder="1" applyAlignment="1">
      <alignment vertical="center"/>
    </xf>
    <xf numFmtId="4" fontId="3" fillId="3" borderId="1" xfId="0" applyNumberFormat="1" applyFont="1" applyFill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/>
    </xf>
    <xf numFmtId="9" fontId="4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wrapText="1"/>
    </xf>
    <xf numFmtId="4" fontId="4" fillId="0" borderId="1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horizontal="center" vertical="center"/>
    </xf>
    <xf numFmtId="9" fontId="4" fillId="0" borderId="5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horizontal="right"/>
    </xf>
    <xf numFmtId="0" fontId="2" fillId="0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/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8" fillId="0" borderId="1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Fill="1" applyBorder="1" applyAlignment="1"/>
    <xf numFmtId="0" fontId="11" fillId="0" borderId="0" xfId="0" applyFont="1" applyAlignment="1">
      <alignment vertical="center"/>
    </xf>
    <xf numFmtId="4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/>
    <xf numFmtId="1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 applyProtection="1">
      <alignment horizontal="center" vertical="top" wrapText="1"/>
      <protection locked="0"/>
    </xf>
    <xf numFmtId="0" fontId="8" fillId="0" borderId="1" xfId="0" applyFont="1" applyFill="1" applyBorder="1" applyAlignment="1" applyProtection="1">
      <alignment horizontal="center" vertical="top" wrapText="1"/>
      <protection locked="0"/>
    </xf>
    <xf numFmtId="3" fontId="8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/>
    <xf numFmtId="4" fontId="5" fillId="0" borderId="15" xfId="0" applyNumberFormat="1" applyFont="1" applyBorder="1" applyAlignment="1">
      <alignment horizontal="right"/>
    </xf>
    <xf numFmtId="0" fontId="4" fillId="0" borderId="0" xfId="0" applyFont="1" applyFill="1" applyBorder="1"/>
    <xf numFmtId="4" fontId="5" fillId="0" borderId="15" xfId="0" applyNumberFormat="1" applyFont="1" applyBorder="1" applyAlignment="1"/>
    <xf numFmtId="0" fontId="16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7" fillId="0" borderId="1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indent="1"/>
    </xf>
    <xf numFmtId="0" fontId="4" fillId="0" borderId="3" xfId="0" applyFont="1" applyFill="1" applyBorder="1" applyAlignment="1">
      <alignment horizontal="left" indent="1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8" fillId="0" borderId="2" xfId="0" applyFont="1" applyFill="1" applyBorder="1" applyAlignment="1" applyProtection="1">
      <alignment horizontal="center" vertical="top" wrapText="1"/>
      <protection locked="0"/>
    </xf>
    <xf numFmtId="0" fontId="8" fillId="0" borderId="3" xfId="0" applyFont="1" applyFill="1" applyBorder="1" applyAlignment="1" applyProtection="1">
      <alignment horizontal="center" vertical="top" wrapText="1"/>
      <protection locked="0"/>
    </xf>
    <xf numFmtId="0" fontId="3" fillId="0" borderId="1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3" fontId="13" fillId="0" borderId="5" xfId="0" applyNumberFormat="1" applyFont="1" applyBorder="1" applyAlignment="1">
      <alignment horizontal="center" vertical="center" wrapText="1"/>
    </xf>
    <xf numFmtId="3" fontId="13" fillId="0" borderId="4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2" borderId="1" xfId="0" applyNumberFormat="1" applyFont="1" applyFill="1" applyBorder="1" applyAlignment="1" applyProtection="1">
      <alignment horizontal="center" vertical="center" wrapText="1"/>
    </xf>
    <xf numFmtId="1" fontId="13" fillId="0" borderId="1" xfId="0" applyNumberFormat="1" applyFont="1" applyBorder="1" applyAlignment="1" applyProtection="1">
      <alignment horizontal="center" vertical="center" wrapText="1"/>
    </xf>
    <xf numFmtId="0" fontId="13" fillId="0" borderId="1" xfId="0" applyNumberFormat="1" applyFont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3" fontId="14" fillId="0" borderId="5" xfId="0" applyNumberFormat="1" applyFont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wrapText="1"/>
    </xf>
    <xf numFmtId="4" fontId="13" fillId="2" borderId="2" xfId="0" applyNumberFormat="1" applyFont="1" applyFill="1" applyBorder="1" applyAlignment="1" applyProtection="1">
      <alignment horizontal="center" vertical="center"/>
      <protection locked="0"/>
    </xf>
    <xf numFmtId="4" fontId="13" fillId="2" borderId="3" xfId="0" applyNumberFormat="1" applyFont="1" applyFill="1" applyBorder="1" applyAlignment="1" applyProtection="1">
      <alignment horizontal="center" vertical="center"/>
      <protection locked="0"/>
    </xf>
    <xf numFmtId="4" fontId="13" fillId="0" borderId="1" xfId="0" applyNumberFormat="1" applyFont="1" applyBorder="1" applyAlignment="1" applyProtection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view="pageBreakPreview" zoomScaleNormal="100" zoomScaleSheetLayoutView="100" workbookViewId="0">
      <selection activeCell="L7" sqref="L7"/>
    </sheetView>
  </sheetViews>
  <sheetFormatPr defaultColWidth="9" defaultRowHeight="14.25"/>
  <cols>
    <col min="1" max="1" width="3.375" style="1" bestFit="1" customWidth="1"/>
    <col min="2" max="2" width="40" style="92" customWidth="1"/>
    <col min="3" max="3" width="6.5" style="100" bestFit="1" customWidth="1"/>
    <col min="4" max="4" width="11.25" style="1" customWidth="1"/>
    <col min="5" max="5" width="8.25" style="1" customWidth="1"/>
    <col min="6" max="6" width="3.25" style="1" bestFit="1" customWidth="1"/>
    <col min="7" max="7" width="11.5" style="1" customWidth="1"/>
    <col min="8" max="8" width="5.875" style="1" bestFit="1" customWidth="1"/>
    <col min="9" max="9" width="8.75" style="1" bestFit="1" customWidth="1"/>
    <col min="10" max="10" width="13" style="1" customWidth="1"/>
    <col min="11" max="11" width="15.625" style="1" customWidth="1"/>
    <col min="12" max="12" width="29.125" style="1" customWidth="1"/>
    <col min="13" max="13" width="5.875" style="1" hidden="1" customWidth="1"/>
    <col min="14" max="14" width="17.25" style="1" hidden="1" customWidth="1"/>
    <col min="15" max="15" width="16.375" style="2" hidden="1" customWidth="1"/>
    <col min="16" max="16384" width="9" style="1"/>
  </cols>
  <sheetData>
    <row r="1" spans="1:16">
      <c r="B1" s="99" t="s">
        <v>70</v>
      </c>
      <c r="L1" s="1" t="s">
        <v>79</v>
      </c>
    </row>
    <row r="2" spans="1:16" ht="30.75" customHeight="1">
      <c r="A2" s="122" t="s">
        <v>69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</row>
    <row r="3" spans="1:16" s="109" customFormat="1" ht="49.5" customHeight="1">
      <c r="A3" s="146" t="s">
        <v>0</v>
      </c>
      <c r="B3" s="147" t="s">
        <v>1</v>
      </c>
      <c r="C3" s="147" t="s">
        <v>2</v>
      </c>
      <c r="D3" s="146" t="s">
        <v>3</v>
      </c>
      <c r="E3" s="142" t="s">
        <v>4</v>
      </c>
      <c r="F3" s="144" t="s">
        <v>5</v>
      </c>
      <c r="G3" s="107" t="s">
        <v>6</v>
      </c>
      <c r="H3" s="108" t="s">
        <v>78</v>
      </c>
      <c r="I3" s="145" t="s">
        <v>7</v>
      </c>
      <c r="J3" s="157" t="s">
        <v>8</v>
      </c>
      <c r="K3" s="157" t="s">
        <v>9</v>
      </c>
      <c r="L3" s="148" t="s">
        <v>10</v>
      </c>
      <c r="M3" s="149" t="s">
        <v>68</v>
      </c>
      <c r="N3" s="150"/>
      <c r="O3" s="153" t="s">
        <v>54</v>
      </c>
      <c r="P3" s="137" t="s">
        <v>75</v>
      </c>
    </row>
    <row r="4" spans="1:16" s="109" customFormat="1" ht="13.5">
      <c r="A4" s="146"/>
      <c r="B4" s="147"/>
      <c r="C4" s="147"/>
      <c r="D4" s="146"/>
      <c r="E4" s="143"/>
      <c r="F4" s="144"/>
      <c r="G4" s="155" t="s">
        <v>11</v>
      </c>
      <c r="H4" s="156"/>
      <c r="I4" s="145"/>
      <c r="J4" s="157"/>
      <c r="K4" s="157"/>
      <c r="L4" s="148"/>
      <c r="M4" s="151"/>
      <c r="N4" s="152"/>
      <c r="O4" s="154"/>
      <c r="P4" s="138"/>
    </row>
    <row r="5" spans="1:16" s="100" customFormat="1" ht="12.75">
      <c r="A5" s="110">
        <v>1</v>
      </c>
      <c r="B5" s="96">
        <v>2</v>
      </c>
      <c r="C5" s="101">
        <v>3</v>
      </c>
      <c r="D5" s="101">
        <v>4</v>
      </c>
      <c r="E5" s="111">
        <v>5</v>
      </c>
      <c r="F5" s="101">
        <v>6</v>
      </c>
      <c r="G5" s="112">
        <v>7</v>
      </c>
      <c r="H5" s="113">
        <v>8</v>
      </c>
      <c r="I5" s="114">
        <v>9</v>
      </c>
      <c r="J5" s="114">
        <v>10</v>
      </c>
      <c r="K5" s="114">
        <v>11</v>
      </c>
      <c r="L5" s="113">
        <v>12</v>
      </c>
      <c r="M5" s="132">
        <v>13</v>
      </c>
      <c r="N5" s="133"/>
      <c r="O5" s="115"/>
      <c r="P5" s="121">
        <v>13</v>
      </c>
    </row>
    <row r="6" spans="1:16" ht="16.5" customHeight="1">
      <c r="A6" s="134" t="s">
        <v>71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3"/>
    </row>
    <row r="7" spans="1:16" ht="31.5">
      <c r="A7" s="4">
        <v>1</v>
      </c>
      <c r="B7" s="84" t="s">
        <v>12</v>
      </c>
      <c r="C7" s="96" t="s">
        <v>13</v>
      </c>
      <c r="D7" s="4" t="s">
        <v>14</v>
      </c>
      <c r="E7" s="6">
        <v>31000</v>
      </c>
      <c r="F7" s="4" t="s">
        <v>15</v>
      </c>
      <c r="G7" s="7"/>
      <c r="H7" s="8"/>
      <c r="I7" s="9">
        <f>G7+H7*G7</f>
        <v>0</v>
      </c>
      <c r="J7" s="10">
        <f>E7*G7</f>
        <v>0</v>
      </c>
      <c r="K7" s="10">
        <f>J7*(1+H7)</f>
        <v>0</v>
      </c>
      <c r="L7" s="5"/>
      <c r="M7" s="5">
        <v>1</v>
      </c>
      <c r="N7" s="11" t="s">
        <v>42</v>
      </c>
      <c r="O7" s="3" t="s">
        <v>55</v>
      </c>
      <c r="P7" s="116"/>
    </row>
    <row r="8" spans="1:16" ht="15.75">
      <c r="A8" s="12"/>
      <c r="B8" s="85" t="s">
        <v>16</v>
      </c>
      <c r="C8" s="97"/>
      <c r="D8" s="13"/>
      <c r="E8" s="12"/>
      <c r="F8" s="14"/>
      <c r="G8" s="15"/>
      <c r="H8" s="14"/>
      <c r="I8" s="13"/>
      <c r="J8" s="16"/>
      <c r="K8" s="16"/>
      <c r="L8" s="13"/>
      <c r="M8" s="13"/>
      <c r="N8" s="13"/>
      <c r="O8" s="3"/>
    </row>
    <row r="9" spans="1:16" ht="47.25">
      <c r="A9" s="17">
        <v>2</v>
      </c>
      <c r="B9" s="84" t="s">
        <v>23</v>
      </c>
      <c r="C9" s="98" t="s">
        <v>18</v>
      </c>
      <c r="D9" s="4" t="s">
        <v>24</v>
      </c>
      <c r="E9" s="19">
        <v>90000</v>
      </c>
      <c r="F9" s="17" t="s">
        <v>15</v>
      </c>
      <c r="G9" s="20"/>
      <c r="H9" s="21"/>
      <c r="I9" s="22">
        <f>G9+H9*G9</f>
        <v>0</v>
      </c>
      <c r="J9" s="23">
        <f>E9*G9</f>
        <v>0</v>
      </c>
      <c r="K9" s="23">
        <f>J9*(1+H9)</f>
        <v>0</v>
      </c>
      <c r="L9" s="24"/>
      <c r="M9" s="24" t="s">
        <v>41</v>
      </c>
      <c r="N9" s="25" t="s">
        <v>45</v>
      </c>
      <c r="O9" s="3" t="s">
        <v>57</v>
      </c>
      <c r="P9" s="116"/>
    </row>
    <row r="10" spans="1:16" ht="16.5" thickBot="1">
      <c r="A10" s="26"/>
      <c r="B10" s="86" t="s">
        <v>25</v>
      </c>
      <c r="C10" s="95"/>
      <c r="D10" s="26"/>
      <c r="E10" s="26"/>
      <c r="F10" s="26"/>
      <c r="G10" s="26"/>
      <c r="H10" s="26"/>
      <c r="I10" s="26"/>
      <c r="J10" s="27"/>
      <c r="K10" s="27"/>
      <c r="L10" s="26"/>
      <c r="M10" s="26"/>
      <c r="N10" s="26"/>
      <c r="O10" s="3"/>
    </row>
    <row r="11" spans="1:16" ht="24.75" customHeight="1" thickBot="1">
      <c r="A11" s="125" t="s">
        <v>30</v>
      </c>
      <c r="B11" s="125"/>
      <c r="C11" s="125"/>
      <c r="D11" s="125"/>
      <c r="E11" s="125"/>
      <c r="F11" s="125"/>
      <c r="G11" s="125"/>
      <c r="H11" s="125"/>
      <c r="I11" s="126"/>
      <c r="J11" s="117">
        <f>J7+J9</f>
        <v>0</v>
      </c>
      <c r="K11" s="117">
        <f>K7+K9</f>
        <v>0</v>
      </c>
      <c r="L11" s="118"/>
      <c r="M11" s="13"/>
      <c r="N11" s="13"/>
      <c r="O11" s="3"/>
    </row>
    <row r="12" spans="1:16" ht="16.5" customHeight="1">
      <c r="A12" s="135" t="s">
        <v>72</v>
      </c>
      <c r="B12" s="134"/>
      <c r="C12" s="134"/>
      <c r="D12" s="134"/>
      <c r="E12" s="134"/>
      <c r="F12" s="134"/>
      <c r="G12" s="134"/>
      <c r="H12" s="134"/>
      <c r="I12" s="134"/>
      <c r="J12" s="136"/>
      <c r="K12" s="136"/>
      <c r="L12" s="136"/>
      <c r="M12" s="134"/>
      <c r="N12" s="134"/>
      <c r="O12" s="3"/>
    </row>
    <row r="13" spans="1:16" ht="31.5">
      <c r="A13" s="28">
        <v>1</v>
      </c>
      <c r="B13" s="87" t="s">
        <v>17</v>
      </c>
      <c r="C13" s="98" t="s">
        <v>18</v>
      </c>
      <c r="D13" s="29" t="s">
        <v>19</v>
      </c>
      <c r="E13" s="30">
        <v>95000</v>
      </c>
      <c r="F13" s="28" t="s">
        <v>15</v>
      </c>
      <c r="G13" s="31"/>
      <c r="H13" s="32"/>
      <c r="I13" s="33">
        <f>G13+H13*G13</f>
        <v>0</v>
      </c>
      <c r="J13" s="34">
        <f>E13*G13</f>
        <v>0</v>
      </c>
      <c r="K13" s="34">
        <f>J13*(1+H13)</f>
        <v>0</v>
      </c>
      <c r="L13" s="18"/>
      <c r="M13" s="18">
        <v>10</v>
      </c>
      <c r="N13" s="35" t="s">
        <v>43</v>
      </c>
      <c r="O13" s="3" t="s">
        <v>56</v>
      </c>
      <c r="P13" s="116"/>
    </row>
    <row r="14" spans="1:16" ht="50.25" customHeight="1">
      <c r="A14" s="17">
        <v>2</v>
      </c>
      <c r="B14" s="88" t="s">
        <v>20</v>
      </c>
      <c r="C14" s="94" t="s">
        <v>18</v>
      </c>
      <c r="D14" s="4" t="s">
        <v>21</v>
      </c>
      <c r="E14" s="19">
        <v>360000</v>
      </c>
      <c r="F14" s="17" t="s">
        <v>15</v>
      </c>
      <c r="G14" s="20"/>
      <c r="H14" s="36"/>
      <c r="I14" s="22">
        <f>G14+H14*G14</f>
        <v>0</v>
      </c>
      <c r="J14" s="23">
        <f>E14*G14</f>
        <v>0</v>
      </c>
      <c r="K14" s="23">
        <f>J14*(1+H14)</f>
        <v>0</v>
      </c>
      <c r="L14" s="37"/>
      <c r="M14" s="17" t="s">
        <v>40</v>
      </c>
      <c r="N14" s="25" t="s">
        <v>44</v>
      </c>
      <c r="O14" s="3" t="s">
        <v>64</v>
      </c>
      <c r="P14" s="116"/>
    </row>
    <row r="15" spans="1:16" ht="22.9" customHeight="1">
      <c r="A15" s="26"/>
      <c r="B15" s="86" t="s">
        <v>22</v>
      </c>
      <c r="C15" s="95"/>
      <c r="D15" s="38"/>
      <c r="E15" s="38"/>
      <c r="F15" s="38"/>
      <c r="G15" s="38"/>
      <c r="H15" s="38"/>
      <c r="I15" s="39"/>
      <c r="J15" s="40"/>
      <c r="K15" s="40"/>
      <c r="L15" s="41"/>
      <c r="M15" s="26"/>
      <c r="N15" s="26"/>
      <c r="O15" s="3"/>
    </row>
    <row r="16" spans="1:16" ht="31.5">
      <c r="A16" s="17">
        <v>3</v>
      </c>
      <c r="B16" s="84" t="s">
        <v>61</v>
      </c>
      <c r="C16" s="94" t="s">
        <v>18</v>
      </c>
      <c r="D16" s="4" t="s">
        <v>26</v>
      </c>
      <c r="E16" s="19">
        <v>45000</v>
      </c>
      <c r="F16" s="17" t="s">
        <v>15</v>
      </c>
      <c r="G16" s="20"/>
      <c r="H16" s="21"/>
      <c r="I16" s="22">
        <f>G16+H16*G16</f>
        <v>0</v>
      </c>
      <c r="J16" s="23">
        <f>E16*G16</f>
        <v>0</v>
      </c>
      <c r="K16" s="23">
        <f>J16*(1+H16)</f>
        <v>0</v>
      </c>
      <c r="L16" s="24"/>
      <c r="M16" s="17">
        <v>10</v>
      </c>
      <c r="N16" s="25" t="s">
        <v>46</v>
      </c>
      <c r="O16" s="3" t="s">
        <v>58</v>
      </c>
      <c r="P16" s="116"/>
    </row>
    <row r="17" spans="1:16" ht="16.5" thickBot="1">
      <c r="A17" s="42"/>
      <c r="B17" s="85" t="s">
        <v>62</v>
      </c>
      <c r="C17" s="102"/>
      <c r="D17" s="44"/>
      <c r="E17" s="45"/>
      <c r="F17" s="42"/>
      <c r="G17" s="46"/>
      <c r="H17" s="47"/>
      <c r="I17" s="48"/>
      <c r="J17" s="49"/>
      <c r="K17" s="49"/>
      <c r="L17" s="43"/>
      <c r="M17" s="42"/>
      <c r="N17" s="50"/>
      <c r="O17" s="3"/>
    </row>
    <row r="18" spans="1:16" ht="21" customHeight="1" thickBot="1">
      <c r="A18" s="125" t="s">
        <v>30</v>
      </c>
      <c r="B18" s="125"/>
      <c r="C18" s="125"/>
      <c r="D18" s="125"/>
      <c r="E18" s="125"/>
      <c r="F18" s="125"/>
      <c r="G18" s="125"/>
      <c r="H18" s="125"/>
      <c r="I18" s="126"/>
      <c r="J18" s="117">
        <f>J13+J14+J16</f>
        <v>0</v>
      </c>
      <c r="K18" s="117">
        <f>K13+K14+K16</f>
        <v>0</v>
      </c>
      <c r="L18" s="38"/>
      <c r="M18" s="26"/>
      <c r="N18" s="51"/>
      <c r="O18" s="3"/>
    </row>
    <row r="19" spans="1:16" ht="23.25" customHeight="1">
      <c r="A19" s="129" t="s">
        <v>73</v>
      </c>
      <c r="B19" s="130"/>
      <c r="C19" s="130"/>
      <c r="D19" s="130"/>
      <c r="E19" s="130"/>
      <c r="F19" s="130"/>
      <c r="G19" s="130"/>
      <c r="H19" s="130"/>
      <c r="I19" s="130"/>
      <c r="J19" s="131"/>
      <c r="K19" s="131"/>
      <c r="L19" s="131"/>
      <c r="M19" s="130"/>
      <c r="N19" s="130"/>
      <c r="O19" s="3"/>
    </row>
    <row r="20" spans="1:16" ht="30">
      <c r="A20" s="29">
        <v>1</v>
      </c>
      <c r="B20" s="87" t="s">
        <v>27</v>
      </c>
      <c r="C20" s="103" t="s">
        <v>13</v>
      </c>
      <c r="D20" s="29" t="s">
        <v>28</v>
      </c>
      <c r="E20" s="52">
        <v>31000</v>
      </c>
      <c r="F20" s="29" t="s">
        <v>15</v>
      </c>
      <c r="G20" s="53"/>
      <c r="H20" s="54"/>
      <c r="I20" s="55">
        <f>G20+H20*G20</f>
        <v>0</v>
      </c>
      <c r="J20" s="56">
        <f>E20*G20</f>
        <v>0</v>
      </c>
      <c r="K20" s="57">
        <f>J20*(1+H20)</f>
        <v>0</v>
      </c>
      <c r="L20" s="58"/>
      <c r="M20" s="59">
        <v>1</v>
      </c>
      <c r="N20" s="60" t="s">
        <v>47</v>
      </c>
      <c r="O20" s="3" t="s">
        <v>55</v>
      </c>
      <c r="P20" s="116"/>
    </row>
    <row r="21" spans="1:16" ht="70.150000000000006" customHeight="1">
      <c r="A21" s="4">
        <v>2</v>
      </c>
      <c r="B21" s="84" t="s">
        <v>29</v>
      </c>
      <c r="C21" s="96" t="s">
        <v>13</v>
      </c>
      <c r="D21" s="4" t="s">
        <v>28</v>
      </c>
      <c r="E21" s="6">
        <v>2000</v>
      </c>
      <c r="F21" s="4" t="s">
        <v>15</v>
      </c>
      <c r="G21" s="61"/>
      <c r="H21" s="8"/>
      <c r="I21" s="62">
        <f>G21+H21*G21</f>
        <v>0</v>
      </c>
      <c r="J21" s="63">
        <f>E21*G21</f>
        <v>0</v>
      </c>
      <c r="K21" s="57">
        <f>J21*(1+H21)</f>
        <v>0</v>
      </c>
      <c r="L21" s="64"/>
      <c r="M21" s="64">
        <v>1</v>
      </c>
      <c r="N21" s="65" t="s">
        <v>48</v>
      </c>
      <c r="O21" s="3" t="s">
        <v>59</v>
      </c>
      <c r="P21" s="116"/>
    </row>
    <row r="22" spans="1:16" ht="28.5" customHeight="1">
      <c r="A22" s="26"/>
      <c r="B22" s="85" t="s">
        <v>31</v>
      </c>
      <c r="C22" s="104"/>
      <c r="D22" s="26"/>
      <c r="E22" s="26"/>
      <c r="F22" s="26"/>
      <c r="G22" s="26"/>
      <c r="H22" s="26"/>
      <c r="I22" s="26"/>
      <c r="J22" s="66"/>
      <c r="K22" s="66"/>
      <c r="L22" s="26"/>
      <c r="M22" s="26"/>
      <c r="N22" s="51"/>
      <c r="O22" s="3"/>
    </row>
    <row r="23" spans="1:16" ht="45">
      <c r="A23" s="17">
        <v>3</v>
      </c>
      <c r="B23" s="84" t="s">
        <v>32</v>
      </c>
      <c r="C23" s="94" t="s">
        <v>18</v>
      </c>
      <c r="D23" s="4" t="s">
        <v>33</v>
      </c>
      <c r="E23" s="19">
        <v>5000</v>
      </c>
      <c r="F23" s="17" t="s">
        <v>15</v>
      </c>
      <c r="G23" s="20"/>
      <c r="H23" s="21"/>
      <c r="I23" s="22">
        <f>G23+H23*G23</f>
        <v>0</v>
      </c>
      <c r="J23" s="67">
        <f>E23*G23</f>
        <v>0</v>
      </c>
      <c r="K23" s="68">
        <f>J23*(1+H23)</f>
        <v>0</v>
      </c>
      <c r="L23" s="24"/>
      <c r="M23" s="24">
        <v>1</v>
      </c>
      <c r="N23" s="65" t="s">
        <v>49</v>
      </c>
      <c r="O23" s="3" t="s">
        <v>60</v>
      </c>
      <c r="P23" s="116"/>
    </row>
    <row r="24" spans="1:16" ht="15.75">
      <c r="A24" s="26"/>
      <c r="B24" s="123" t="s">
        <v>34</v>
      </c>
      <c r="C24" s="124"/>
      <c r="D24" s="26"/>
      <c r="E24" s="26"/>
      <c r="F24" s="26"/>
      <c r="G24" s="26"/>
      <c r="H24" s="26"/>
      <c r="I24" s="26"/>
      <c r="J24" s="66"/>
      <c r="K24" s="66"/>
      <c r="L24" s="26"/>
      <c r="M24" s="26"/>
      <c r="N24" s="51"/>
      <c r="O24" s="3"/>
    </row>
    <row r="25" spans="1:16" ht="45">
      <c r="A25" s="17">
        <v>4</v>
      </c>
      <c r="B25" s="84" t="s">
        <v>35</v>
      </c>
      <c r="C25" s="94" t="s">
        <v>18</v>
      </c>
      <c r="D25" s="4" t="s">
        <v>21</v>
      </c>
      <c r="E25" s="19">
        <v>170000</v>
      </c>
      <c r="F25" s="17" t="s">
        <v>15</v>
      </c>
      <c r="G25" s="20"/>
      <c r="H25" s="21"/>
      <c r="I25" s="22">
        <f>G25+H25*G25</f>
        <v>0</v>
      </c>
      <c r="J25" s="67">
        <f>E25*G25</f>
        <v>0</v>
      </c>
      <c r="K25" s="67">
        <f>J25*(1+H25)</f>
        <v>0</v>
      </c>
      <c r="L25" s="24"/>
      <c r="M25" s="24">
        <v>1</v>
      </c>
      <c r="N25" s="65" t="s">
        <v>50</v>
      </c>
      <c r="O25" s="3" t="s">
        <v>65</v>
      </c>
      <c r="P25" s="116"/>
    </row>
    <row r="26" spans="1:16" ht="16.5" thickBot="1">
      <c r="A26" s="42"/>
      <c r="B26" s="89" t="s">
        <v>63</v>
      </c>
      <c r="C26" s="105"/>
      <c r="D26" s="44"/>
      <c r="E26" s="45"/>
      <c r="F26" s="42"/>
      <c r="G26" s="46"/>
      <c r="H26" s="47"/>
      <c r="I26" s="48"/>
      <c r="J26" s="69"/>
      <c r="K26" s="69"/>
      <c r="L26" s="43"/>
      <c r="M26" s="43"/>
      <c r="N26" s="70"/>
      <c r="O26" s="3"/>
    </row>
    <row r="27" spans="1:16" ht="16.5" thickBot="1">
      <c r="A27" s="125" t="s">
        <v>30</v>
      </c>
      <c r="B27" s="125"/>
      <c r="C27" s="125"/>
      <c r="D27" s="125"/>
      <c r="E27" s="125"/>
      <c r="F27" s="125"/>
      <c r="G27" s="125"/>
      <c r="H27" s="125"/>
      <c r="I27" s="126"/>
      <c r="J27" s="119">
        <f>J20+J21+J23+J25</f>
        <v>0</v>
      </c>
      <c r="K27" s="119">
        <f>K20+K21+K23+K25</f>
        <v>0</v>
      </c>
      <c r="L27" s="38"/>
      <c r="M27" s="26"/>
      <c r="N27" s="51"/>
      <c r="O27" s="3"/>
    </row>
    <row r="28" spans="1:16" ht="17.25" customHeight="1">
      <c r="A28" s="129" t="s">
        <v>74</v>
      </c>
      <c r="B28" s="130"/>
      <c r="C28" s="130"/>
      <c r="D28" s="130"/>
      <c r="E28" s="130"/>
      <c r="F28" s="130"/>
      <c r="G28" s="130"/>
      <c r="H28" s="130"/>
      <c r="I28" s="130"/>
      <c r="J28" s="131"/>
      <c r="K28" s="131"/>
      <c r="L28" s="131"/>
      <c r="M28" s="130"/>
      <c r="N28" s="130"/>
      <c r="O28" s="3"/>
    </row>
    <row r="29" spans="1:16" ht="60">
      <c r="A29" s="71">
        <v>1</v>
      </c>
      <c r="B29" s="88" t="s">
        <v>36</v>
      </c>
      <c r="C29" s="93" t="s">
        <v>13</v>
      </c>
      <c r="D29" s="72" t="s">
        <v>28</v>
      </c>
      <c r="E29" s="73">
        <v>1000</v>
      </c>
      <c r="F29" s="71" t="s">
        <v>15</v>
      </c>
      <c r="G29" s="74"/>
      <c r="H29" s="75"/>
      <c r="I29" s="76">
        <f>G29+H29*G29</f>
        <v>0</v>
      </c>
      <c r="J29" s="77">
        <f>E29*G29</f>
        <v>0</v>
      </c>
      <c r="K29" s="78">
        <f>J29*(1+H29)</f>
        <v>0</v>
      </c>
      <c r="L29" s="24"/>
      <c r="M29" s="17">
        <v>1</v>
      </c>
      <c r="N29" s="79" t="s">
        <v>51</v>
      </c>
      <c r="O29" s="139" t="s">
        <v>66</v>
      </c>
      <c r="P29" s="116"/>
    </row>
    <row r="30" spans="1:16" ht="37.9" customHeight="1">
      <c r="A30" s="17">
        <v>2</v>
      </c>
      <c r="B30" s="90" t="s">
        <v>67</v>
      </c>
      <c r="C30" s="94" t="s">
        <v>37</v>
      </c>
      <c r="D30" s="72" t="s">
        <v>28</v>
      </c>
      <c r="E30" s="19">
        <v>25000</v>
      </c>
      <c r="F30" s="17" t="s">
        <v>15</v>
      </c>
      <c r="G30" s="20"/>
      <c r="H30" s="21"/>
      <c r="I30" s="80">
        <f>G30+H30*G30</f>
        <v>0</v>
      </c>
      <c r="J30" s="23">
        <f>E30*G30</f>
        <v>0</v>
      </c>
      <c r="K30" s="23">
        <f>J30*(1+H30)</f>
        <v>0</v>
      </c>
      <c r="L30" s="24"/>
      <c r="M30" s="17">
        <v>1</v>
      </c>
      <c r="N30" s="65" t="s">
        <v>52</v>
      </c>
      <c r="O30" s="140"/>
      <c r="P30" s="116"/>
    </row>
    <row r="31" spans="1:16" ht="45.75" thickBot="1">
      <c r="A31" s="71">
        <v>3</v>
      </c>
      <c r="B31" s="91" t="s">
        <v>38</v>
      </c>
      <c r="C31" s="93" t="s">
        <v>39</v>
      </c>
      <c r="D31" s="71" t="s">
        <v>28</v>
      </c>
      <c r="E31" s="81">
        <v>1500</v>
      </c>
      <c r="F31" s="71" t="s">
        <v>15</v>
      </c>
      <c r="G31" s="74"/>
      <c r="H31" s="82"/>
      <c r="I31" s="76">
        <f>G31+H31*G31</f>
        <v>0</v>
      </c>
      <c r="J31" s="78">
        <f>E31*G31</f>
        <v>0</v>
      </c>
      <c r="K31" s="78">
        <f>J31*(1+H31)</f>
        <v>0</v>
      </c>
      <c r="L31" s="24"/>
      <c r="M31" s="24">
        <v>1</v>
      </c>
      <c r="N31" s="79" t="s">
        <v>53</v>
      </c>
      <c r="O31" s="141"/>
      <c r="P31" s="116"/>
    </row>
    <row r="32" spans="1:16" ht="18.75" customHeight="1" thickBot="1">
      <c r="A32" s="127" t="s">
        <v>30</v>
      </c>
      <c r="B32" s="127"/>
      <c r="C32" s="127"/>
      <c r="D32" s="127"/>
      <c r="E32" s="127"/>
      <c r="F32" s="127"/>
      <c r="G32" s="127"/>
      <c r="H32" s="127"/>
      <c r="I32" s="128"/>
      <c r="J32" s="117">
        <f>SUM(J29:J31)</f>
        <v>0</v>
      </c>
      <c r="K32" s="117">
        <f>SUM(K29:K31)</f>
        <v>0</v>
      </c>
      <c r="L32" s="26"/>
      <c r="M32" s="26"/>
      <c r="N32" s="51"/>
    </row>
    <row r="33" spans="1:14" ht="21.75" customHeight="1">
      <c r="A33" s="51"/>
      <c r="B33" s="106" t="s">
        <v>77</v>
      </c>
      <c r="D33" s="51"/>
      <c r="E33" s="51"/>
      <c r="F33" s="51"/>
      <c r="G33" s="51"/>
      <c r="H33" s="51"/>
      <c r="I33" s="51"/>
      <c r="J33" s="83"/>
      <c r="K33" s="83"/>
      <c r="L33" s="51"/>
      <c r="M33" s="51"/>
      <c r="N33" s="51"/>
    </row>
    <row r="35" spans="1:14">
      <c r="L35" s="120" t="s">
        <v>76</v>
      </c>
    </row>
  </sheetData>
  <mergeCells count="26">
    <mergeCell ref="P3:P4"/>
    <mergeCell ref="O29:O31"/>
    <mergeCell ref="A18:I18"/>
    <mergeCell ref="E3:E4"/>
    <mergeCell ref="F3:F4"/>
    <mergeCell ref="I3:I4"/>
    <mergeCell ref="A3:A4"/>
    <mergeCell ref="B3:B4"/>
    <mergeCell ref="C3:C4"/>
    <mergeCell ref="D3:D4"/>
    <mergeCell ref="L3:L4"/>
    <mergeCell ref="M3:N4"/>
    <mergeCell ref="O3:O4"/>
    <mergeCell ref="G4:H4"/>
    <mergeCell ref="J3:J4"/>
    <mergeCell ref="K3:K4"/>
    <mergeCell ref="A2:N2"/>
    <mergeCell ref="B24:C24"/>
    <mergeCell ref="A27:I27"/>
    <mergeCell ref="A32:I32"/>
    <mergeCell ref="A28:N28"/>
    <mergeCell ref="M5:N5"/>
    <mergeCell ref="A6:N6"/>
    <mergeCell ref="A12:N12"/>
    <mergeCell ref="A19:N19"/>
    <mergeCell ref="A11:I11"/>
  </mergeCells>
  <printOptions horizontalCentered="1"/>
  <pageMargins left="0.68955555555555559" right="0.11811023622047245" top="0.24437500000000001" bottom="0.15748031496062992" header="0.11811023622047245" footer="0.11811023622047245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nowy z wyceną</vt:lpstr>
      <vt:lpstr>'Formularz nowy z wyceną'!Print_Area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2022-11-25T11:23:16Z</cp:lastPrinted>
  <dcterms:created xsi:type="dcterms:W3CDTF">2022-09-13T07:35:04Z</dcterms:created>
  <dcterms:modified xsi:type="dcterms:W3CDTF">2022-11-25T11:23:18Z</dcterms:modified>
</cp:coreProperties>
</file>