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watral\Desktop\"/>
    </mc:Choice>
  </mc:AlternateContent>
  <xr:revisionPtr revIDLastSave="0" documentId="13_ncr:1_{1B6D2D65-4DB5-47E9-9D0E-B4FAC9D85BA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d. 1" sheetId="1" r:id="rId1"/>
    <sheet name="zad. 2" sheetId="3" r:id="rId2"/>
    <sheet name="zad. 3" sheetId="4" r:id="rId3"/>
    <sheet name="zad. 4" sheetId="5" r:id="rId4"/>
    <sheet name="zad. 5" sheetId="6" r:id="rId5"/>
    <sheet name="zad. 6" sheetId="7" r:id="rId6"/>
    <sheet name="zad. 7" sheetId="8" r:id="rId7"/>
    <sheet name="zad. 8" sheetId="9" r:id="rId8"/>
    <sheet name="zad. 9" sheetId="10" r:id="rId9"/>
    <sheet name="10" sheetId="11" r:id="rId10"/>
  </sheets>
  <calcPr calcId="181029"/>
</workbook>
</file>

<file path=xl/calcChain.xml><?xml version="1.0" encoding="utf-8"?>
<calcChain xmlns="http://schemas.openxmlformats.org/spreadsheetml/2006/main">
  <c r="H13" i="8" l="1"/>
  <c r="G13" i="8"/>
  <c r="E13" i="8"/>
  <c r="D13" i="8"/>
  <c r="C13" i="8"/>
  <c r="B13" i="8"/>
  <c r="H12" i="8"/>
  <c r="G12" i="8"/>
  <c r="E12" i="8"/>
  <c r="D12" i="8"/>
  <c r="C12" i="8"/>
  <c r="B12" i="8"/>
  <c r="H7" i="3"/>
  <c r="G7" i="3"/>
  <c r="E7" i="3"/>
  <c r="D7" i="3"/>
  <c r="C7" i="3"/>
  <c r="B7" i="3"/>
  <c r="B7" i="1"/>
  <c r="C7" i="1"/>
  <c r="D7" i="1"/>
  <c r="E7" i="1"/>
  <c r="G7" i="1"/>
  <c r="H7" i="1"/>
  <c r="B8" i="1"/>
  <c r="C8" i="1"/>
  <c r="D8" i="1"/>
  <c r="E8" i="1"/>
  <c r="G8" i="1"/>
  <c r="H8" i="1"/>
</calcChain>
</file>

<file path=xl/sharedStrings.xml><?xml version="1.0" encoding="utf-8"?>
<sst xmlns="http://schemas.openxmlformats.org/spreadsheetml/2006/main" count="490" uniqueCount="155">
  <si>
    <t>Lp.</t>
  </si>
  <si>
    <t>Częst. przeglądu</t>
  </si>
  <si>
    <t>Nazwa urządzenia</t>
  </si>
  <si>
    <t>Typ</t>
  </si>
  <si>
    <t>Nr Seryjny</t>
  </si>
  <si>
    <t>Rok Produkcji</t>
  </si>
  <si>
    <t>Producent</t>
  </si>
  <si>
    <t>Jednostka Organizacyjna</t>
  </si>
  <si>
    <t>Cena jednostkowa netto za przegląd</t>
  </si>
  <si>
    <t>Załącznik nr 2 do SWZ / załącznik nr 2 do umowy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</si>
  <si>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</si>
  <si>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</si>
  <si>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</si>
  <si>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 xml:space="preserve">Lista urządzeń - komory </t>
  </si>
  <si>
    <t>Zadanie 1</t>
  </si>
  <si>
    <t>Zadanie 2</t>
  </si>
  <si>
    <t>Zadanie 3</t>
  </si>
  <si>
    <t>Lista urządzeń - monitory rzutu serca</t>
  </si>
  <si>
    <t>12 mies.</t>
  </si>
  <si>
    <t>Monitor rzutu minutowego serca</t>
  </si>
  <si>
    <t>EV1000</t>
  </si>
  <si>
    <t>EV071153</t>
  </si>
  <si>
    <t>Edwards Lifesciences</t>
  </si>
  <si>
    <t>Oddział A i ITM</t>
  </si>
  <si>
    <t>EV071152</t>
  </si>
  <si>
    <t>Vigileo</t>
  </si>
  <si>
    <t>VL003231</t>
  </si>
  <si>
    <t>VL011523</t>
  </si>
  <si>
    <t>VL008390</t>
  </si>
  <si>
    <t>Zadanie 4</t>
  </si>
  <si>
    <t>24 mies.</t>
  </si>
  <si>
    <t>Waga elektroniczna</t>
  </si>
  <si>
    <t>AD300</t>
  </si>
  <si>
    <t>184</t>
  </si>
  <si>
    <t>Axis</t>
  </si>
  <si>
    <t>Apteka</t>
  </si>
  <si>
    <t>89</t>
  </si>
  <si>
    <t>AG100C</t>
  </si>
  <si>
    <t>602</t>
  </si>
  <si>
    <t>AM500</t>
  </si>
  <si>
    <t>1682</t>
  </si>
  <si>
    <t>1787</t>
  </si>
  <si>
    <t>1796</t>
  </si>
  <si>
    <t>B10</t>
  </si>
  <si>
    <t>913</t>
  </si>
  <si>
    <t>1025</t>
  </si>
  <si>
    <t>1628</t>
  </si>
  <si>
    <t>1524</t>
  </si>
  <si>
    <t>Dział Żywienia</t>
  </si>
  <si>
    <t>1528</t>
  </si>
  <si>
    <t>B15D</t>
  </si>
  <si>
    <t>4335</t>
  </si>
  <si>
    <t>B-30</t>
  </si>
  <si>
    <t>1679</t>
  </si>
  <si>
    <t>III</t>
  </si>
  <si>
    <t>850</t>
  </si>
  <si>
    <t xml:space="preserve">                   Lista urządzeń - wagi </t>
  </si>
  <si>
    <t>Zadanie 5</t>
  </si>
  <si>
    <t>Waga lekarska</t>
  </si>
  <si>
    <t>MS 4200</t>
  </si>
  <si>
    <t>C16000142</t>
  </si>
  <si>
    <t xml:space="preserve">Charder </t>
  </si>
  <si>
    <t>Oddział Noworodków</t>
  </si>
  <si>
    <t xml:space="preserve">Lista urządzeń - wagi </t>
  </si>
  <si>
    <t>Zadanie 6</t>
  </si>
  <si>
    <t>TP150/1</t>
  </si>
  <si>
    <t>1349</t>
  </si>
  <si>
    <t>FAWAG</t>
  </si>
  <si>
    <t>Oddział Neurologiczny</t>
  </si>
  <si>
    <t>5153</t>
  </si>
  <si>
    <t>Zakład Opiekuńczo Leczniczy</t>
  </si>
  <si>
    <t>WB150</t>
  </si>
  <si>
    <t>4724</t>
  </si>
  <si>
    <t xml:space="preserve">Oddział Chirurgiczny </t>
  </si>
  <si>
    <t>16160</t>
  </si>
  <si>
    <t>17329/99</t>
  </si>
  <si>
    <t>Oddział Chorób Wewnętrznych</t>
  </si>
  <si>
    <t>7301</t>
  </si>
  <si>
    <t>5430</t>
  </si>
  <si>
    <t>Oddział Ortopedyczny</t>
  </si>
  <si>
    <t>73730/2001</t>
  </si>
  <si>
    <t>Poradnia Endokrynologiczna</t>
  </si>
  <si>
    <t>00372</t>
  </si>
  <si>
    <t>PORADNIA MEDYCYNY PRACY</t>
  </si>
  <si>
    <t>Zadanie 7</t>
  </si>
  <si>
    <t>Waga dziesiętna</t>
  </si>
  <si>
    <t>do 100 kg</t>
  </si>
  <si>
    <t>bn</t>
  </si>
  <si>
    <t>Lubelskie Fabryki Wag</t>
  </si>
  <si>
    <t>8121/73</t>
  </si>
  <si>
    <t>do 50 kg</t>
  </si>
  <si>
    <t>14412</t>
  </si>
  <si>
    <t>PRL 60</t>
  </si>
  <si>
    <t>10477/85</t>
  </si>
  <si>
    <t>PRL 751</t>
  </si>
  <si>
    <t>10160/75</t>
  </si>
  <si>
    <t>Zadanie 8</t>
  </si>
  <si>
    <t>WPT 100/200 OW</t>
  </si>
  <si>
    <t>367167/12</t>
  </si>
  <si>
    <t>Radwag</t>
  </si>
  <si>
    <t>Oddział Kardiologiczno Internistyczny</t>
  </si>
  <si>
    <t>WPT 60/150 OW</t>
  </si>
  <si>
    <t>501234</t>
  </si>
  <si>
    <t>Oddział Położniczy</t>
  </si>
  <si>
    <t>573079</t>
  </si>
  <si>
    <t>Szpital Rehabilitacyjny Kiekrz</t>
  </si>
  <si>
    <t>WPT150 OC</t>
  </si>
  <si>
    <t>90955/02</t>
  </si>
  <si>
    <t>Oddział Dermatologiczny</t>
  </si>
  <si>
    <t>4874/98</t>
  </si>
  <si>
    <t>Oddział Ginekologiczny</t>
  </si>
  <si>
    <t>92764/02</t>
  </si>
  <si>
    <t>Oddział Kardiologii Inwazyjnej</t>
  </si>
  <si>
    <t>154551</t>
  </si>
  <si>
    <t>Oddział Laryngologiczny</t>
  </si>
  <si>
    <t>69198/2000</t>
  </si>
  <si>
    <t>Oddział Transplantologii</t>
  </si>
  <si>
    <t>110102/03</t>
  </si>
  <si>
    <t>Poradnia Diabetologiczna</t>
  </si>
  <si>
    <t>135918/05</t>
  </si>
  <si>
    <t>Poradnia Ginekologiczno Położnicza</t>
  </si>
  <si>
    <t>48254/98</t>
  </si>
  <si>
    <t>Poradnia Transplantologii</t>
  </si>
  <si>
    <t>81904</t>
  </si>
  <si>
    <t>98896/02</t>
  </si>
  <si>
    <t>WPT15D</t>
  </si>
  <si>
    <t>143948/05</t>
  </si>
  <si>
    <t>143956/05</t>
  </si>
  <si>
    <t>WPT4K150</t>
  </si>
  <si>
    <t>194127</t>
  </si>
  <si>
    <t>WPT6/15D</t>
  </si>
  <si>
    <t>355021/12</t>
  </si>
  <si>
    <t>Blok Porodowy</t>
  </si>
  <si>
    <t>376494/12</t>
  </si>
  <si>
    <t>Zadanie 9</t>
  </si>
  <si>
    <t>Waga do wózków inwalidzkich</t>
  </si>
  <si>
    <t>677</t>
  </si>
  <si>
    <t>10000000094511</t>
  </si>
  <si>
    <t>Seca</t>
  </si>
  <si>
    <t>Szpitalny Oddział Ratunkowy</t>
  </si>
  <si>
    <t>36 mies.</t>
  </si>
  <si>
    <t xml:space="preserve"> 799</t>
  </si>
  <si>
    <t>10000000113925</t>
  </si>
  <si>
    <t>Oddział Leczenia Uzależnień</t>
  </si>
  <si>
    <t>7997021309</t>
  </si>
  <si>
    <t>5799175168514</t>
  </si>
  <si>
    <t>Zadanie 10</t>
  </si>
  <si>
    <t>Waga analityczna</t>
  </si>
  <si>
    <t>WA33</t>
  </si>
  <si>
    <t>75228</t>
  </si>
  <si>
    <t>Zakład Mechaniki Precyzyjnej</t>
  </si>
  <si>
    <t>Zakład Diagnostyki Laboratoryjnej</t>
  </si>
  <si>
    <t>Waga wyłącznikowo-uchylna</t>
  </si>
  <si>
    <t>WS-11</t>
  </si>
  <si>
    <t>68810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</si>
</sst>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zcionka tekstu podstawowego"/>
      <family val="2"/>
      <charset val="238"/>
    </font>
    <font>
      <b/>
      <sz val="13"/>
      <color theme="3"/>
      <name val="Czcionka tekstu podstawowego"/>
      <family val="2"/>
      <charset val="238"/>
    </font>
    <font>
      <b/>
      <sz val="11"/>
      <color theme="3"/>
      <name val="Czcionka tekstu podstawowego"/>
      <family val="2"/>
      <charset val="238"/>
    </font>
    <font>
      <sz val="11"/>
      <color rgb="FF006100"/>
      <name val="Czcionka tekstu podstawowego"/>
      <family val="2"/>
      <charset val="238"/>
    </font>
    <font>
      <sz val="11"/>
      <color rgb="FF9C0006"/>
      <name val="Czcionka tekstu podstawowego"/>
      <family val="2"/>
      <charset val="238"/>
    </font>
    <font>
      <sz val="11"/>
      <color rgb="FF9C6500"/>
      <name val="Czcionka tekstu podstawowego"/>
      <family val="2"/>
      <charset val="238"/>
    </font>
    <font>
      <sz val="11"/>
      <color rgb="FF3F3F76"/>
      <name val="Czcionka tekstu podstawowego"/>
      <family val="2"/>
      <charset val="238"/>
    </font>
    <font>
      <b/>
      <sz val="11"/>
      <color rgb="FF3F3F3F"/>
      <name val="Czcionka tekstu podstawowego"/>
      <family val="2"/>
      <charset val="238"/>
    </font>
    <font>
      <b/>
      <sz val="11"/>
      <color rgb="FFFA7D00"/>
      <name val="Czcionka tekstu podstawowego"/>
      <family val="2"/>
      <charset val="238"/>
    </font>
    <font>
      <sz val="11"/>
      <color rgb="FFFA7D00"/>
      <name val="Czcionka tekstu podstawowego"/>
      <family val="2"/>
      <charset val="238"/>
    </font>
    <font>
      <b/>
      <sz val="11"/>
      <color theme="0"/>
      <name val="Czcionka tekstu podstawowego"/>
      <family val="2"/>
      <charset val="238"/>
    </font>
    <font>
      <sz val="11"/>
      <color rgb="FFFF0000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b/>
      <sz val="11"/>
      <color theme="1"/>
      <name val="Czcionka tekstu podstawowego"/>
      <family val="2"/>
      <charset val="238"/>
    </font>
    <font>
      <sz val="11"/>
      <color theme="0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u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2">
    <xf numFmtId="0" fontId="0" fillId="0" borderId="0" xfId="0"/>
    <xf numFmtId="0" fontId="18" fillId="0" borderId="0" xfId="0" applyFont="1"/>
    <xf numFmtId="0" fontId="18" fillId="33" borderId="10" xfId="0" applyFont="1" applyFill="1" applyBorder="1"/>
    <xf numFmtId="0" fontId="18" fillId="33" borderId="10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0" fillId="0" borderId="10" xfId="0" applyBorder="1" applyAlignment="1">
      <alignment horizontal="left" vertical="center"/>
    </xf>
    <xf numFmtId="0" fontId="0" fillId="0" borderId="10" xfId="0" applyBorder="1" applyAlignment="1">
      <alignment vertical="center"/>
    </xf>
    <xf numFmtId="14" fontId="0" fillId="0" borderId="10" xfId="0" applyNumberFormat="1" applyBorder="1" applyAlignment="1">
      <alignment vertical="center"/>
    </xf>
    <xf numFmtId="0" fontId="0" fillId="0" borderId="0" xfId="0" applyAlignment="1">
      <alignment vertical="center"/>
    </xf>
    <xf numFmtId="0" fontId="19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10" xfId="0" applyBorder="1"/>
    <xf numFmtId="0" fontId="0" fillId="0" borderId="10" xfId="0" applyBorder="1" applyAlignment="1">
      <alignment horizontal="left"/>
    </xf>
    <xf numFmtId="14" fontId="0" fillId="0" borderId="10" xfId="0" applyNumberFormat="1" applyBorder="1"/>
    <xf numFmtId="0" fontId="0" fillId="0" borderId="0" xfId="0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/>
    </xf>
    <xf numFmtId="14" fontId="0" fillId="0" borderId="10" xfId="0" applyNumberFormat="1" applyBorder="1" applyAlignment="1">
      <alignment horizontal="left" vertical="center"/>
    </xf>
    <xf numFmtId="0" fontId="18" fillId="33" borderId="10" xfId="0" applyFont="1" applyFill="1" applyBorder="1" applyAlignment="1">
      <alignment vertical="center"/>
    </xf>
    <xf numFmtId="0" fontId="18" fillId="33" borderId="10" xfId="0" applyFont="1" applyFill="1" applyBorder="1" applyAlignment="1">
      <alignment vertical="center" wrapText="1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tabSelected="1"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36.25" customWidth="1"/>
    <col min="4" max="4" width="10.25" customWidth="1"/>
    <col min="5" max="5" width="18.125" customWidth="1"/>
    <col min="6" max="6" width="9.625" customWidth="1"/>
    <col min="7" max="7" width="21.75" customWidth="1"/>
    <col min="8" max="8" width="18" bestFit="1" customWidth="1"/>
    <col min="9" max="9" width="17.75" customWidth="1"/>
  </cols>
  <sheetData>
    <row r="1" spans="1:9">
      <c r="H1" s="4" t="s">
        <v>9</v>
      </c>
    </row>
    <row r="3" spans="1:9" ht="15">
      <c r="E3" s="12" t="s">
        <v>14</v>
      </c>
    </row>
    <row r="4" spans="1:9" ht="15">
      <c r="E4" s="1" t="s">
        <v>13</v>
      </c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 s="8" customFormat="1">
      <c r="A7" s="5">
        <v>1</v>
      </c>
      <c r="B7" s="6" t="str">
        <f>"12 mies."</f>
        <v>12 mies.</v>
      </c>
      <c r="C7" s="6" t="str">
        <f>"Komora do przechowywania endoskopów"</f>
        <v>Komora do przechowywania endoskopów</v>
      </c>
      <c r="D7" s="6" t="str">
        <f>"SK 05310"</f>
        <v>SK 05310</v>
      </c>
      <c r="E7" s="6" t="str">
        <f>"SK05310-2016-001"</f>
        <v>SK05310-2016-001</v>
      </c>
      <c r="F7" s="5">
        <v>2016</v>
      </c>
      <c r="G7" s="6" t="str">
        <f>"TRIBO Sp. z o.o."</f>
        <v>TRIBO Sp. z o.o.</v>
      </c>
      <c r="H7" s="6" t="str">
        <f>"Zakład Endoskopii"</f>
        <v>Zakład Endoskopii</v>
      </c>
      <c r="I7" s="7"/>
    </row>
    <row r="8" spans="1:9" s="8" customFormat="1">
      <c r="A8" s="5">
        <v>2</v>
      </c>
      <c r="B8" s="6" t="str">
        <f>"12 mies."</f>
        <v>12 mies.</v>
      </c>
      <c r="C8" s="6" t="str">
        <f>"Komora do przechowywania endoskopów"</f>
        <v>Komora do przechowywania endoskopów</v>
      </c>
      <c r="D8" s="6" t="str">
        <f>"SK 05310"</f>
        <v>SK 05310</v>
      </c>
      <c r="E8" s="6" t="str">
        <f>"SK05310-2016-002"</f>
        <v>SK05310-2016-002</v>
      </c>
      <c r="F8" s="5">
        <v>2016</v>
      </c>
      <c r="G8" s="6" t="str">
        <f>"TRIBO Sp. z o.o."</f>
        <v>TRIBO Sp. z o.o.</v>
      </c>
      <c r="H8" s="6" t="str">
        <f>"Zakład Endoskopii"</f>
        <v>Zakład Endoskopii</v>
      </c>
      <c r="I8" s="7"/>
    </row>
    <row r="12" spans="1:9">
      <c r="B12" s="9" t="s">
        <v>10</v>
      </c>
    </row>
    <row r="16" spans="1:9" ht="15">
      <c r="C16" s="10" t="s">
        <v>11</v>
      </c>
      <c r="G16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AF9A8-9BF9-4EA5-A67D-00A8414CBC04}">
  <sheetPr>
    <pageSetUpPr fitToPage="1"/>
  </sheetPr>
  <dimension ref="A1:I15"/>
  <sheetViews>
    <sheetView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31.75" customWidth="1"/>
    <col min="4" max="4" width="10.75" customWidth="1"/>
    <col min="5" max="5" width="13.75" customWidth="1"/>
    <col min="6" max="6" width="9.625" customWidth="1"/>
    <col min="7" max="7" width="35" customWidth="1"/>
    <col min="8" max="8" width="19.875" customWidth="1"/>
    <col min="9" max="9" width="17.75" customWidth="1"/>
  </cols>
  <sheetData>
    <row r="1" spans="1:9">
      <c r="H1" s="4" t="s">
        <v>9</v>
      </c>
    </row>
    <row r="3" spans="1:9" ht="15">
      <c r="E3" s="12" t="s">
        <v>15</v>
      </c>
    </row>
    <row r="4" spans="1:9" ht="15">
      <c r="E4" s="1" t="s">
        <v>13</v>
      </c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 s="8" customFormat="1">
      <c r="A7" s="5">
        <v>1</v>
      </c>
      <c r="B7" s="6" t="str">
        <f>"12 mies."</f>
        <v>12 mies.</v>
      </c>
      <c r="C7" s="6" t="str">
        <f>"Komora laminarna"</f>
        <v>Komora laminarna</v>
      </c>
      <c r="D7" s="6" t="str">
        <f>"BIO 100 A2"</f>
        <v>BIO 100 A2</v>
      </c>
      <c r="E7" s="6" t="str">
        <f>"170"</f>
        <v>170</v>
      </c>
      <c r="F7" s="5">
        <v>2016</v>
      </c>
      <c r="G7" s="6" t="str">
        <f>"Zakład Sprzętu Laboratoryjnego ALPINA"</f>
        <v>Zakład Sprzętu Laboratoryjnego ALPINA</v>
      </c>
      <c r="H7" s="6" t="str">
        <f>"Oddział Noworodków"</f>
        <v>Oddział Noworodków</v>
      </c>
      <c r="I7" s="7"/>
    </row>
    <row r="11" spans="1:9">
      <c r="B11" s="9" t="s">
        <v>10</v>
      </c>
    </row>
    <row r="15" spans="1:9" ht="15">
      <c r="C15" s="10" t="s">
        <v>11</v>
      </c>
      <c r="G15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5DD1E-09B7-4508-AA92-7D113069C644}">
  <sheetPr>
    <pageSetUpPr fitToPage="1"/>
  </sheetPr>
  <dimension ref="A1:I19"/>
  <sheetViews>
    <sheetView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34.5" bestFit="1" customWidth="1"/>
    <col min="4" max="4" width="10.25" customWidth="1"/>
    <col min="5" max="5" width="16.625" bestFit="1" customWidth="1"/>
    <col min="6" max="6" width="9.625" customWidth="1"/>
    <col min="7" max="7" width="23.375" customWidth="1"/>
    <col min="8" max="8" width="18" bestFit="1" customWidth="1"/>
    <col min="9" max="9" width="17.75" customWidth="1"/>
  </cols>
  <sheetData>
    <row r="1" spans="1:9">
      <c r="H1" s="4" t="s">
        <v>9</v>
      </c>
    </row>
    <row r="3" spans="1:9" ht="15">
      <c r="E3" s="12" t="s">
        <v>16</v>
      </c>
    </row>
    <row r="4" spans="1:9" ht="15">
      <c r="D4" s="1" t="s">
        <v>17</v>
      </c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>
      <c r="A7" s="5">
        <v>1</v>
      </c>
      <c r="B7" s="6" t="s">
        <v>18</v>
      </c>
      <c r="C7" s="6" t="s">
        <v>19</v>
      </c>
      <c r="D7" s="6" t="s">
        <v>20</v>
      </c>
      <c r="E7" s="6" t="s">
        <v>21</v>
      </c>
      <c r="F7" s="5">
        <v>2015</v>
      </c>
      <c r="G7" s="6" t="s">
        <v>22</v>
      </c>
      <c r="H7" s="6" t="s">
        <v>23</v>
      </c>
      <c r="I7" s="7"/>
    </row>
    <row r="8" spans="1:9">
      <c r="A8" s="5">
        <v>2</v>
      </c>
      <c r="B8" s="6" t="s">
        <v>18</v>
      </c>
      <c r="C8" s="6" t="s">
        <v>19</v>
      </c>
      <c r="D8" s="6" t="s">
        <v>20</v>
      </c>
      <c r="E8" s="6" t="s">
        <v>24</v>
      </c>
      <c r="F8" s="5">
        <v>2015</v>
      </c>
      <c r="G8" s="6" t="s">
        <v>22</v>
      </c>
      <c r="H8" s="6" t="s">
        <v>23</v>
      </c>
      <c r="I8" s="7"/>
    </row>
    <row r="9" spans="1:9">
      <c r="A9" s="5">
        <v>3</v>
      </c>
      <c r="B9" s="6" t="s">
        <v>18</v>
      </c>
      <c r="C9" s="6" t="s">
        <v>19</v>
      </c>
      <c r="D9" s="6" t="s">
        <v>25</v>
      </c>
      <c r="E9" s="6" t="s">
        <v>26</v>
      </c>
      <c r="F9" s="5">
        <v>2007</v>
      </c>
      <c r="G9" s="6" t="s">
        <v>22</v>
      </c>
      <c r="H9" s="6" t="s">
        <v>23</v>
      </c>
      <c r="I9" s="7"/>
    </row>
    <row r="10" spans="1:9">
      <c r="A10" s="5">
        <v>4</v>
      </c>
      <c r="B10" s="6" t="s">
        <v>18</v>
      </c>
      <c r="C10" s="6" t="s">
        <v>19</v>
      </c>
      <c r="D10" s="6" t="s">
        <v>25</v>
      </c>
      <c r="E10" s="6" t="s">
        <v>27</v>
      </c>
      <c r="F10" s="5">
        <v>2009</v>
      </c>
      <c r="G10" s="6" t="s">
        <v>22</v>
      </c>
      <c r="H10" s="6" t="s">
        <v>23</v>
      </c>
      <c r="I10" s="7"/>
    </row>
    <row r="11" spans="1:9">
      <c r="A11" s="5">
        <v>5</v>
      </c>
      <c r="B11" s="6" t="s">
        <v>18</v>
      </c>
      <c r="C11" s="6" t="s">
        <v>19</v>
      </c>
      <c r="D11" s="6" t="s">
        <v>25</v>
      </c>
      <c r="E11" s="6" t="s">
        <v>28</v>
      </c>
      <c r="F11" s="5">
        <v>2008</v>
      </c>
      <c r="G11" s="6" t="s">
        <v>22</v>
      </c>
      <c r="H11" s="6" t="s">
        <v>23</v>
      </c>
      <c r="I11" s="7"/>
    </row>
    <row r="15" spans="1:9">
      <c r="B15" s="9" t="s">
        <v>10</v>
      </c>
    </row>
    <row r="19" spans="3:7" ht="15">
      <c r="C19" s="10" t="s">
        <v>11</v>
      </c>
      <c r="G19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B00C19-1596-460E-9438-1FDE9942E3E8}">
  <sheetPr>
    <pageSetUpPr fitToPage="1"/>
  </sheetPr>
  <dimension ref="A1:I28"/>
  <sheetViews>
    <sheetView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25.375" customWidth="1"/>
    <col min="4" max="4" width="10.25" customWidth="1"/>
    <col min="5" max="5" width="16.625" bestFit="1" customWidth="1"/>
    <col min="6" max="6" width="9.625" customWidth="1"/>
    <col min="7" max="7" width="15.25" customWidth="1"/>
    <col min="8" max="8" width="16.75" customWidth="1"/>
    <col min="9" max="9" width="17.75" customWidth="1"/>
  </cols>
  <sheetData>
    <row r="1" spans="1:9">
      <c r="H1" s="4" t="s">
        <v>9</v>
      </c>
    </row>
    <row r="3" spans="1:9" ht="15">
      <c r="E3" s="12" t="s">
        <v>29</v>
      </c>
    </row>
    <row r="4" spans="1:9" ht="15">
      <c r="D4" s="18" t="s">
        <v>56</v>
      </c>
      <c r="E4" s="16"/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>
      <c r="A7" s="5">
        <v>1</v>
      </c>
      <c r="B7" s="6" t="s">
        <v>30</v>
      </c>
      <c r="C7" s="6" t="s">
        <v>31</v>
      </c>
      <c r="D7" s="6" t="s">
        <v>32</v>
      </c>
      <c r="E7" s="6" t="s">
        <v>33</v>
      </c>
      <c r="F7" s="5">
        <v>2000</v>
      </c>
      <c r="G7" s="6" t="s">
        <v>34</v>
      </c>
      <c r="H7" s="6" t="s">
        <v>35</v>
      </c>
      <c r="I7" s="6"/>
    </row>
    <row r="8" spans="1:9">
      <c r="A8" s="5">
        <v>2</v>
      </c>
      <c r="B8" s="6" t="s">
        <v>30</v>
      </c>
      <c r="C8" s="6" t="s">
        <v>31</v>
      </c>
      <c r="D8" s="6" t="s">
        <v>32</v>
      </c>
      <c r="E8" s="6" t="s">
        <v>36</v>
      </c>
      <c r="F8" s="5">
        <v>1998</v>
      </c>
      <c r="G8" s="6" t="s">
        <v>34</v>
      </c>
      <c r="H8" s="6" t="s">
        <v>35</v>
      </c>
      <c r="I8" s="6"/>
    </row>
    <row r="9" spans="1:9">
      <c r="A9" s="5">
        <v>3</v>
      </c>
      <c r="B9" s="6" t="s">
        <v>30</v>
      </c>
      <c r="C9" s="6" t="s">
        <v>31</v>
      </c>
      <c r="D9" s="6" t="s">
        <v>37</v>
      </c>
      <c r="E9" s="6" t="s">
        <v>38</v>
      </c>
      <c r="F9" s="5">
        <v>2011</v>
      </c>
      <c r="G9" s="6" t="s">
        <v>34</v>
      </c>
      <c r="H9" s="6" t="s">
        <v>35</v>
      </c>
      <c r="I9" s="6"/>
    </row>
    <row r="10" spans="1:9">
      <c r="A10" s="5">
        <v>4</v>
      </c>
      <c r="B10" s="6" t="s">
        <v>30</v>
      </c>
      <c r="C10" s="6" t="s">
        <v>31</v>
      </c>
      <c r="D10" s="6" t="s">
        <v>39</v>
      </c>
      <c r="E10" s="6" t="s">
        <v>40</v>
      </c>
      <c r="F10" s="5">
        <v>1997</v>
      </c>
      <c r="G10" s="6" t="s">
        <v>34</v>
      </c>
      <c r="H10" s="6" t="s">
        <v>35</v>
      </c>
      <c r="I10" s="6"/>
    </row>
    <row r="11" spans="1:9">
      <c r="A11" s="5">
        <v>5</v>
      </c>
      <c r="B11" s="6" t="s">
        <v>30</v>
      </c>
      <c r="C11" s="6" t="s">
        <v>31</v>
      </c>
      <c r="D11" s="6" t="s">
        <v>39</v>
      </c>
      <c r="E11" s="6" t="s">
        <v>41</v>
      </c>
      <c r="F11" s="5">
        <v>1998</v>
      </c>
      <c r="G11" s="6" t="s">
        <v>34</v>
      </c>
      <c r="H11" s="6" t="s">
        <v>35</v>
      </c>
      <c r="I11" s="6"/>
    </row>
    <row r="12" spans="1:9">
      <c r="A12" s="5">
        <v>6</v>
      </c>
      <c r="B12" s="6" t="s">
        <v>30</v>
      </c>
      <c r="C12" s="6" t="s">
        <v>31</v>
      </c>
      <c r="D12" s="6" t="s">
        <v>39</v>
      </c>
      <c r="E12" s="6" t="s">
        <v>42</v>
      </c>
      <c r="F12" s="5">
        <v>1998</v>
      </c>
      <c r="G12" s="6" t="s">
        <v>34</v>
      </c>
      <c r="H12" s="6" t="s">
        <v>35</v>
      </c>
      <c r="I12" s="6"/>
    </row>
    <row r="13" spans="1:9">
      <c r="A13" s="5">
        <v>7</v>
      </c>
      <c r="B13" s="6" t="s">
        <v>30</v>
      </c>
      <c r="C13" s="6" t="s">
        <v>31</v>
      </c>
      <c r="D13" s="6" t="s">
        <v>43</v>
      </c>
      <c r="E13" s="6" t="s">
        <v>44</v>
      </c>
      <c r="F13" s="5">
        <v>1997</v>
      </c>
      <c r="G13" s="6" t="s">
        <v>34</v>
      </c>
      <c r="H13" s="6" t="s">
        <v>35</v>
      </c>
      <c r="I13" s="6"/>
    </row>
    <row r="14" spans="1:9">
      <c r="A14" s="5">
        <v>8</v>
      </c>
      <c r="B14" s="6" t="s">
        <v>30</v>
      </c>
      <c r="C14" s="6" t="s">
        <v>31</v>
      </c>
      <c r="D14" s="6" t="s">
        <v>43</v>
      </c>
      <c r="E14" s="6" t="s">
        <v>45</v>
      </c>
      <c r="F14" s="5">
        <v>1997</v>
      </c>
      <c r="G14" s="6" t="s">
        <v>34</v>
      </c>
      <c r="H14" s="6" t="s">
        <v>35</v>
      </c>
      <c r="I14" s="6"/>
    </row>
    <row r="15" spans="1:9">
      <c r="A15" s="5">
        <v>9</v>
      </c>
      <c r="B15" s="6" t="s">
        <v>30</v>
      </c>
      <c r="C15" s="6" t="s">
        <v>31</v>
      </c>
      <c r="D15" s="6" t="s">
        <v>43</v>
      </c>
      <c r="E15" s="6" t="s">
        <v>46</v>
      </c>
      <c r="F15" s="5">
        <v>2004</v>
      </c>
      <c r="G15" s="6" t="s">
        <v>34</v>
      </c>
      <c r="H15" s="6" t="s">
        <v>35</v>
      </c>
      <c r="I15" s="6"/>
    </row>
    <row r="16" spans="1:9">
      <c r="A16" s="5">
        <v>10</v>
      </c>
      <c r="B16" s="6" t="s">
        <v>30</v>
      </c>
      <c r="C16" s="6" t="s">
        <v>31</v>
      </c>
      <c r="D16" s="6" t="s">
        <v>43</v>
      </c>
      <c r="E16" s="6" t="s">
        <v>47</v>
      </c>
      <c r="F16" s="5">
        <v>1997</v>
      </c>
      <c r="G16" s="6" t="s">
        <v>34</v>
      </c>
      <c r="H16" s="6" t="s">
        <v>48</v>
      </c>
      <c r="I16" s="6"/>
    </row>
    <row r="17" spans="1:9">
      <c r="A17" s="5">
        <v>11</v>
      </c>
      <c r="B17" s="6" t="s">
        <v>30</v>
      </c>
      <c r="C17" s="6" t="s">
        <v>31</v>
      </c>
      <c r="D17" s="6" t="s">
        <v>43</v>
      </c>
      <c r="E17" s="6" t="s">
        <v>49</v>
      </c>
      <c r="F17" s="5">
        <v>1997</v>
      </c>
      <c r="G17" s="6" t="s">
        <v>34</v>
      </c>
      <c r="H17" s="6" t="s">
        <v>48</v>
      </c>
      <c r="I17" s="6"/>
    </row>
    <row r="18" spans="1:9">
      <c r="A18" s="5">
        <v>12</v>
      </c>
      <c r="B18" s="6" t="s">
        <v>30</v>
      </c>
      <c r="C18" s="6" t="s">
        <v>31</v>
      </c>
      <c r="D18" s="6" t="s">
        <v>50</v>
      </c>
      <c r="E18" s="6" t="s">
        <v>51</v>
      </c>
      <c r="F18" s="5">
        <v>2009</v>
      </c>
      <c r="G18" s="6" t="s">
        <v>34</v>
      </c>
      <c r="H18" s="6" t="s">
        <v>35</v>
      </c>
      <c r="I18" s="6"/>
    </row>
    <row r="19" spans="1:9">
      <c r="A19" s="5">
        <v>13</v>
      </c>
      <c r="B19" s="6" t="s">
        <v>30</v>
      </c>
      <c r="C19" s="6" t="s">
        <v>31</v>
      </c>
      <c r="D19" s="6" t="s">
        <v>52</v>
      </c>
      <c r="E19" s="6" t="s">
        <v>53</v>
      </c>
      <c r="F19" s="5"/>
      <c r="G19" s="6" t="s">
        <v>34</v>
      </c>
      <c r="H19" s="6" t="s">
        <v>48</v>
      </c>
      <c r="I19" s="6"/>
    </row>
    <row r="20" spans="1:9">
      <c r="A20" s="5">
        <v>14</v>
      </c>
      <c r="B20" s="6" t="s">
        <v>30</v>
      </c>
      <c r="C20" s="6" t="s">
        <v>31</v>
      </c>
      <c r="D20" s="6" t="s">
        <v>54</v>
      </c>
      <c r="E20" s="6" t="s">
        <v>55</v>
      </c>
      <c r="F20" s="5">
        <v>1994</v>
      </c>
      <c r="G20" s="6" t="s">
        <v>34</v>
      </c>
      <c r="H20" s="6" t="s">
        <v>35</v>
      </c>
      <c r="I20" s="6"/>
    </row>
    <row r="24" spans="1:9">
      <c r="B24" s="9" t="s">
        <v>10</v>
      </c>
    </row>
    <row r="28" spans="1:9" ht="15">
      <c r="C28" s="10" t="s">
        <v>11</v>
      </c>
      <c r="G28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68110-9455-4F34-B9DF-12B757245D7D}">
  <sheetPr>
    <pageSetUpPr fitToPage="1"/>
  </sheetPr>
  <dimension ref="A1:I15"/>
  <sheetViews>
    <sheetView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24.625" customWidth="1"/>
    <col min="4" max="4" width="10.25" customWidth="1"/>
    <col min="5" max="5" width="16.625" bestFit="1" customWidth="1"/>
    <col min="6" max="6" width="9.625" customWidth="1"/>
    <col min="7" max="7" width="17.625" customWidth="1"/>
    <col min="8" max="8" width="19.625" customWidth="1"/>
    <col min="9" max="9" width="17.75" customWidth="1"/>
  </cols>
  <sheetData>
    <row r="1" spans="1:9">
      <c r="H1" s="4" t="s">
        <v>9</v>
      </c>
    </row>
    <row r="3" spans="1:9" ht="15">
      <c r="E3" s="12" t="s">
        <v>57</v>
      </c>
    </row>
    <row r="4" spans="1:9" ht="15">
      <c r="E4" s="17" t="s">
        <v>63</v>
      </c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>
      <c r="A7" s="5">
        <v>1</v>
      </c>
      <c r="B7" s="6" t="s">
        <v>30</v>
      </c>
      <c r="C7" s="6" t="s">
        <v>58</v>
      </c>
      <c r="D7" s="6" t="s">
        <v>59</v>
      </c>
      <c r="E7" s="6" t="s">
        <v>60</v>
      </c>
      <c r="F7" s="5">
        <v>2016</v>
      </c>
      <c r="G7" s="6" t="s">
        <v>61</v>
      </c>
      <c r="H7" s="6" t="s">
        <v>62</v>
      </c>
      <c r="I7" s="7"/>
    </row>
    <row r="11" spans="1:9">
      <c r="B11" s="9" t="s">
        <v>10</v>
      </c>
    </row>
    <row r="15" spans="1:9" ht="15">
      <c r="C15" s="10" t="s">
        <v>11</v>
      </c>
      <c r="G15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1949DF-EA84-4C7F-BEE5-5B7C5CC09719}">
  <sheetPr>
    <pageSetUpPr fitToPage="1"/>
  </sheetPr>
  <dimension ref="A1:I23"/>
  <sheetViews>
    <sheetView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21.625" customWidth="1"/>
    <col min="4" max="4" width="10.25" customWidth="1"/>
    <col min="5" max="5" width="16.625" bestFit="1" customWidth="1"/>
    <col min="6" max="6" width="9.625" customWidth="1"/>
    <col min="7" max="7" width="13.125" customWidth="1"/>
    <col min="8" max="8" width="29" customWidth="1"/>
    <col min="9" max="9" width="17.75" customWidth="1"/>
  </cols>
  <sheetData>
    <row r="1" spans="1:9">
      <c r="H1" s="4" t="s">
        <v>9</v>
      </c>
    </row>
    <row r="3" spans="1:9" ht="15">
      <c r="E3" s="12" t="s">
        <v>64</v>
      </c>
    </row>
    <row r="4" spans="1:9" ht="15">
      <c r="E4" s="1" t="s">
        <v>63</v>
      </c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>
      <c r="A7" s="5">
        <v>1</v>
      </c>
      <c r="B7" s="6" t="s">
        <v>30</v>
      </c>
      <c r="C7" s="6" t="s">
        <v>58</v>
      </c>
      <c r="D7" s="6" t="s">
        <v>65</v>
      </c>
      <c r="E7" s="6" t="s">
        <v>66</v>
      </c>
      <c r="F7" s="5">
        <v>2007</v>
      </c>
      <c r="G7" s="6" t="s">
        <v>67</v>
      </c>
      <c r="H7" s="6" t="s">
        <v>68</v>
      </c>
      <c r="I7" s="7"/>
    </row>
    <row r="8" spans="1:9">
      <c r="A8" s="5">
        <v>2</v>
      </c>
      <c r="B8" s="6" t="s">
        <v>30</v>
      </c>
      <c r="C8" s="6" t="s">
        <v>58</v>
      </c>
      <c r="D8" s="6" t="s">
        <v>65</v>
      </c>
      <c r="E8" s="6" t="s">
        <v>69</v>
      </c>
      <c r="F8" s="5"/>
      <c r="G8" s="6" t="s">
        <v>67</v>
      </c>
      <c r="H8" s="6" t="s">
        <v>70</v>
      </c>
      <c r="I8" s="7"/>
    </row>
    <row r="9" spans="1:9">
      <c r="A9" s="5">
        <v>3</v>
      </c>
      <c r="B9" s="6" t="s">
        <v>30</v>
      </c>
      <c r="C9" s="6" t="s">
        <v>58</v>
      </c>
      <c r="D9" s="6" t="s">
        <v>71</v>
      </c>
      <c r="E9" s="6" t="s">
        <v>72</v>
      </c>
      <c r="F9" s="5">
        <v>1975</v>
      </c>
      <c r="G9" s="6" t="s">
        <v>67</v>
      </c>
      <c r="H9" s="6" t="s">
        <v>73</v>
      </c>
      <c r="I9" s="7"/>
    </row>
    <row r="10" spans="1:9">
      <c r="A10" s="5">
        <v>4</v>
      </c>
      <c r="B10" s="6" t="s">
        <v>30</v>
      </c>
      <c r="C10" s="6" t="s">
        <v>58</v>
      </c>
      <c r="D10" s="6" t="s">
        <v>71</v>
      </c>
      <c r="E10" s="6" t="s">
        <v>74</v>
      </c>
      <c r="F10" s="5">
        <v>1985</v>
      </c>
      <c r="G10" s="6" t="s">
        <v>67</v>
      </c>
      <c r="H10" s="6" t="s">
        <v>73</v>
      </c>
      <c r="I10" s="7"/>
    </row>
    <row r="11" spans="1:9">
      <c r="A11" s="5">
        <v>5</v>
      </c>
      <c r="B11" s="6" t="s">
        <v>30</v>
      </c>
      <c r="C11" s="6" t="s">
        <v>58</v>
      </c>
      <c r="D11" s="6" t="s">
        <v>71</v>
      </c>
      <c r="E11" s="6" t="s">
        <v>75</v>
      </c>
      <c r="F11" s="5">
        <v>1999</v>
      </c>
      <c r="G11" s="6" t="s">
        <v>67</v>
      </c>
      <c r="H11" s="6" t="s">
        <v>76</v>
      </c>
      <c r="I11" s="7"/>
    </row>
    <row r="12" spans="1:9">
      <c r="A12" s="5">
        <v>6</v>
      </c>
      <c r="B12" s="6" t="s">
        <v>30</v>
      </c>
      <c r="C12" s="6" t="s">
        <v>58</v>
      </c>
      <c r="D12" s="6" t="s">
        <v>71</v>
      </c>
      <c r="E12" s="6" t="s">
        <v>77</v>
      </c>
      <c r="F12" s="5">
        <v>1991</v>
      </c>
      <c r="G12" s="6" t="s">
        <v>67</v>
      </c>
      <c r="H12" s="6" t="s">
        <v>76</v>
      </c>
      <c r="I12" s="7"/>
    </row>
    <row r="13" spans="1:9">
      <c r="A13" s="5">
        <v>7</v>
      </c>
      <c r="B13" s="6" t="s">
        <v>30</v>
      </c>
      <c r="C13" s="6" t="s">
        <v>58</v>
      </c>
      <c r="D13" s="6" t="s">
        <v>71</v>
      </c>
      <c r="E13" s="6" t="s">
        <v>78</v>
      </c>
      <c r="F13" s="5">
        <v>1975</v>
      </c>
      <c r="G13" s="6" t="s">
        <v>67</v>
      </c>
      <c r="H13" s="6" t="s">
        <v>79</v>
      </c>
      <c r="I13" s="7"/>
    </row>
    <row r="14" spans="1:9">
      <c r="A14" s="5">
        <v>8</v>
      </c>
      <c r="B14" s="6" t="s">
        <v>30</v>
      </c>
      <c r="C14" s="6" t="s">
        <v>58</v>
      </c>
      <c r="D14" s="6" t="s">
        <v>71</v>
      </c>
      <c r="E14" s="6" t="s">
        <v>80</v>
      </c>
      <c r="F14" s="5">
        <v>1999</v>
      </c>
      <c r="G14" s="6" t="s">
        <v>67</v>
      </c>
      <c r="H14" s="6" t="s">
        <v>81</v>
      </c>
      <c r="I14" s="7"/>
    </row>
    <row r="15" spans="1:9">
      <c r="A15" s="5">
        <v>9</v>
      </c>
      <c r="B15" s="6" t="s">
        <v>30</v>
      </c>
      <c r="C15" s="6" t="s">
        <v>58</v>
      </c>
      <c r="D15" s="6" t="s">
        <v>71</v>
      </c>
      <c r="E15" s="6" t="s">
        <v>82</v>
      </c>
      <c r="F15" s="5">
        <v>1973</v>
      </c>
      <c r="G15" s="6" t="s">
        <v>67</v>
      </c>
      <c r="H15" s="6" t="s">
        <v>83</v>
      </c>
      <c r="I15" s="7"/>
    </row>
    <row r="19" spans="2:7">
      <c r="B19" s="9" t="s">
        <v>10</v>
      </c>
    </row>
    <row r="23" spans="2:7" ht="15">
      <c r="C23" s="10" t="s">
        <v>11</v>
      </c>
      <c r="G23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8F0A1-1B69-41F3-8909-684142D7A701}">
  <sheetPr>
    <pageSetUpPr fitToPage="1"/>
  </sheetPr>
  <dimension ref="A1:I21"/>
  <sheetViews>
    <sheetView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27.875" customWidth="1"/>
    <col min="4" max="4" width="11.625" customWidth="1"/>
    <col min="5" max="5" width="16.625" bestFit="1" customWidth="1"/>
    <col min="6" max="6" width="9.625" customWidth="1"/>
    <col min="7" max="7" width="20.875" customWidth="1"/>
    <col min="8" max="8" width="21" customWidth="1"/>
    <col min="9" max="9" width="17.75" customWidth="1"/>
  </cols>
  <sheetData>
    <row r="1" spans="1:9">
      <c r="H1" s="4" t="s">
        <v>9</v>
      </c>
    </row>
    <row r="3" spans="1:9" ht="15">
      <c r="E3" s="12" t="s">
        <v>84</v>
      </c>
    </row>
    <row r="4" spans="1:9" ht="15">
      <c r="E4" s="1" t="s">
        <v>63</v>
      </c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>
      <c r="A7" s="5">
        <v>1</v>
      </c>
      <c r="B7" s="5" t="s">
        <v>30</v>
      </c>
      <c r="C7" s="5" t="s">
        <v>85</v>
      </c>
      <c r="D7" s="5" t="s">
        <v>86</v>
      </c>
      <c r="E7" s="5" t="s">
        <v>87</v>
      </c>
      <c r="F7" s="5"/>
      <c r="G7" s="5" t="s">
        <v>88</v>
      </c>
      <c r="H7" s="5" t="s">
        <v>48</v>
      </c>
      <c r="I7" s="19"/>
    </row>
    <row r="8" spans="1:9">
      <c r="A8" s="5">
        <v>2</v>
      </c>
      <c r="B8" s="5" t="s">
        <v>30</v>
      </c>
      <c r="C8" s="5" t="s">
        <v>85</v>
      </c>
      <c r="D8" s="5" t="s">
        <v>86</v>
      </c>
      <c r="E8" s="5" t="s">
        <v>89</v>
      </c>
      <c r="F8" s="5">
        <v>1973</v>
      </c>
      <c r="G8" s="5" t="s">
        <v>88</v>
      </c>
      <c r="H8" s="5" t="s">
        <v>48</v>
      </c>
      <c r="I8" s="19"/>
    </row>
    <row r="9" spans="1:9">
      <c r="A9" s="5">
        <v>3</v>
      </c>
      <c r="B9" s="5" t="s">
        <v>30</v>
      </c>
      <c r="C9" s="5" t="s">
        <v>85</v>
      </c>
      <c r="D9" s="5" t="s">
        <v>90</v>
      </c>
      <c r="E9" s="5" t="s">
        <v>91</v>
      </c>
      <c r="F9" s="5">
        <v>1984</v>
      </c>
      <c r="G9" s="5" t="s">
        <v>88</v>
      </c>
      <c r="H9" s="5" t="s">
        <v>48</v>
      </c>
      <c r="I9" s="19"/>
    </row>
    <row r="10" spans="1:9">
      <c r="A10" s="5">
        <v>4</v>
      </c>
      <c r="B10" s="5" t="s">
        <v>30</v>
      </c>
      <c r="C10" s="5" t="s">
        <v>85</v>
      </c>
      <c r="D10" s="5" t="s">
        <v>92</v>
      </c>
      <c r="E10" s="5" t="s">
        <v>93</v>
      </c>
      <c r="F10" s="5">
        <v>1985</v>
      </c>
      <c r="G10" s="5" t="s">
        <v>88</v>
      </c>
      <c r="H10" s="5" t="s">
        <v>48</v>
      </c>
      <c r="I10" s="19"/>
    </row>
    <row r="11" spans="1:9">
      <c r="A11" s="5">
        <v>5</v>
      </c>
      <c r="B11" s="5" t="s">
        <v>30</v>
      </c>
      <c r="C11" s="5" t="s">
        <v>85</v>
      </c>
      <c r="D11" s="5" t="s">
        <v>94</v>
      </c>
      <c r="E11" s="5" t="s">
        <v>95</v>
      </c>
      <c r="F11" s="5">
        <v>1975</v>
      </c>
      <c r="G11" s="5" t="s">
        <v>88</v>
      </c>
      <c r="H11" s="5" t="s">
        <v>48</v>
      </c>
      <c r="I11" s="19"/>
    </row>
    <row r="12" spans="1:9">
      <c r="A12" s="5">
        <v>6</v>
      </c>
      <c r="B12" s="5" t="str">
        <f t="shared" ref="B12:B13" si="0">"24 mies."</f>
        <v>24 mies.</v>
      </c>
      <c r="C12" s="5" t="str">
        <f>"Waga odważnikowo - uchylna"</f>
        <v>Waga odważnikowo - uchylna</v>
      </c>
      <c r="D12" s="5" t="str">
        <f>"ATM"</f>
        <v>ATM</v>
      </c>
      <c r="E12" s="5" t="str">
        <f>"47672"</f>
        <v>47672</v>
      </c>
      <c r="F12" s="5"/>
      <c r="G12" s="5" t="str">
        <f>"Lubelskie Fabryki Wag"</f>
        <v>Lubelskie Fabryki Wag</v>
      </c>
      <c r="H12" s="5" t="str">
        <f>"Dział Żywienia"</f>
        <v>Dział Żywienia</v>
      </c>
      <c r="I12" s="5"/>
    </row>
    <row r="13" spans="1:9">
      <c r="A13" s="5">
        <v>7</v>
      </c>
      <c r="B13" s="5" t="str">
        <f t="shared" si="0"/>
        <v>24 mies.</v>
      </c>
      <c r="C13" s="5" t="str">
        <f>"Waga odważnikowo - uchylna"</f>
        <v>Waga odważnikowo - uchylna</v>
      </c>
      <c r="D13" s="5" t="str">
        <f>"ATM"</f>
        <v>ATM</v>
      </c>
      <c r="E13" s="5" t="str">
        <f>"bn"</f>
        <v>bn</v>
      </c>
      <c r="F13" s="5"/>
      <c r="G13" s="5" t="str">
        <f>"Lubelskie Fabryki Wag"</f>
        <v>Lubelskie Fabryki Wag</v>
      </c>
      <c r="H13" s="5" t="str">
        <f>"Dział Żywienia"</f>
        <v>Dział Żywienia</v>
      </c>
      <c r="I13" s="5"/>
    </row>
    <row r="17" spans="2:7">
      <c r="B17" s="9" t="s">
        <v>10</v>
      </c>
    </row>
    <row r="21" spans="2:7" ht="15">
      <c r="C21" s="10" t="s">
        <v>11</v>
      </c>
      <c r="G21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60733-081B-4A28-A442-4B00A97DC67D}">
  <sheetPr>
    <pageSetUpPr fitToPage="1"/>
  </sheetPr>
  <dimension ref="A1:I32"/>
  <sheetViews>
    <sheetView workbookViewId="0">
      <selection activeCell="A6" sqref="A6:XFD6"/>
    </sheetView>
  </sheetViews>
  <sheetFormatPr defaultRowHeight="14.25"/>
  <cols>
    <col min="1" max="1" width="3.625" bestFit="1" customWidth="1"/>
    <col min="2" max="2" width="9.5" bestFit="1" customWidth="1"/>
    <col min="3" max="3" width="22.25" customWidth="1"/>
    <col min="4" max="4" width="19.625" customWidth="1"/>
    <col min="5" max="5" width="16.625" bestFit="1" customWidth="1"/>
    <col min="6" max="6" width="9.625" customWidth="1"/>
    <col min="7" max="7" width="15.625" customWidth="1"/>
    <col min="8" max="8" width="32.25" customWidth="1"/>
    <col min="9" max="9" width="17.75" customWidth="1"/>
  </cols>
  <sheetData>
    <row r="1" spans="1:9">
      <c r="H1" s="4" t="s">
        <v>9</v>
      </c>
    </row>
    <row r="3" spans="1:9" ht="15">
      <c r="E3" s="12" t="s">
        <v>96</v>
      </c>
    </row>
    <row r="4" spans="1:9" ht="15">
      <c r="E4" s="1" t="s">
        <v>63</v>
      </c>
    </row>
    <row r="5" spans="1:9" ht="15">
      <c r="E5" s="1"/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>
      <c r="A7" s="5">
        <v>1</v>
      </c>
      <c r="B7" s="6" t="s">
        <v>30</v>
      </c>
      <c r="C7" s="6" t="s">
        <v>58</v>
      </c>
      <c r="D7" s="6" t="s">
        <v>97</v>
      </c>
      <c r="E7" s="6" t="s">
        <v>98</v>
      </c>
      <c r="F7" s="5">
        <v>2012</v>
      </c>
      <c r="G7" s="6" t="s">
        <v>99</v>
      </c>
      <c r="H7" s="6" t="s">
        <v>100</v>
      </c>
      <c r="I7" s="7"/>
    </row>
    <row r="8" spans="1:9">
      <c r="A8" s="5">
        <v>2</v>
      </c>
      <c r="B8" s="6" t="s">
        <v>30</v>
      </c>
      <c r="C8" s="6" t="s">
        <v>58</v>
      </c>
      <c r="D8" s="6" t="s">
        <v>101</v>
      </c>
      <c r="E8" s="6" t="s">
        <v>102</v>
      </c>
      <c r="F8" s="5">
        <v>2016</v>
      </c>
      <c r="G8" s="6" t="s">
        <v>99</v>
      </c>
      <c r="H8" s="6" t="s">
        <v>103</v>
      </c>
      <c r="I8" s="7"/>
    </row>
    <row r="9" spans="1:9">
      <c r="A9" s="5">
        <v>3</v>
      </c>
      <c r="B9" s="6" t="s">
        <v>30</v>
      </c>
      <c r="C9" s="6" t="s">
        <v>58</v>
      </c>
      <c r="D9" s="6" t="s">
        <v>101</v>
      </c>
      <c r="E9" s="6" t="s">
        <v>104</v>
      </c>
      <c r="F9" s="5">
        <v>2018</v>
      </c>
      <c r="G9" s="6" t="s">
        <v>99</v>
      </c>
      <c r="H9" s="6" t="s">
        <v>105</v>
      </c>
      <c r="I9" s="7"/>
    </row>
    <row r="10" spans="1:9">
      <c r="A10" s="5">
        <v>4</v>
      </c>
      <c r="B10" s="6" t="s">
        <v>30</v>
      </c>
      <c r="C10" s="6" t="s">
        <v>58</v>
      </c>
      <c r="D10" s="6" t="s">
        <v>106</v>
      </c>
      <c r="E10" s="6" t="s">
        <v>107</v>
      </c>
      <c r="F10" s="5">
        <v>2002</v>
      </c>
      <c r="G10" s="6" t="s">
        <v>99</v>
      </c>
      <c r="H10" s="6" t="s">
        <v>108</v>
      </c>
      <c r="I10" s="7"/>
    </row>
    <row r="11" spans="1:9">
      <c r="A11" s="5">
        <v>5</v>
      </c>
      <c r="B11" s="6" t="s">
        <v>30</v>
      </c>
      <c r="C11" s="6" t="s">
        <v>58</v>
      </c>
      <c r="D11" s="6" t="s">
        <v>106</v>
      </c>
      <c r="E11" s="6" t="s">
        <v>109</v>
      </c>
      <c r="F11" s="5">
        <v>1998</v>
      </c>
      <c r="G11" s="6" t="s">
        <v>99</v>
      </c>
      <c r="H11" s="6" t="s">
        <v>110</v>
      </c>
      <c r="I11" s="7"/>
    </row>
    <row r="12" spans="1:9">
      <c r="A12" s="5">
        <v>6</v>
      </c>
      <c r="B12" s="6" t="s">
        <v>30</v>
      </c>
      <c r="C12" s="6" t="s">
        <v>58</v>
      </c>
      <c r="D12" s="6" t="s">
        <v>106</v>
      </c>
      <c r="E12" s="6" t="s">
        <v>111</v>
      </c>
      <c r="F12" s="5">
        <v>2002</v>
      </c>
      <c r="G12" s="6" t="s">
        <v>99</v>
      </c>
      <c r="H12" s="6" t="s">
        <v>112</v>
      </c>
      <c r="I12" s="7"/>
    </row>
    <row r="13" spans="1:9">
      <c r="A13" s="5">
        <v>7</v>
      </c>
      <c r="B13" s="6" t="s">
        <v>30</v>
      </c>
      <c r="C13" s="6" t="s">
        <v>58</v>
      </c>
      <c r="D13" s="6" t="s">
        <v>106</v>
      </c>
      <c r="E13" s="6" t="s">
        <v>113</v>
      </c>
      <c r="F13" s="5">
        <v>2006</v>
      </c>
      <c r="G13" s="6" t="s">
        <v>99</v>
      </c>
      <c r="H13" s="6" t="s">
        <v>114</v>
      </c>
      <c r="I13" s="7"/>
    </row>
    <row r="14" spans="1:9">
      <c r="A14" s="5">
        <v>8</v>
      </c>
      <c r="B14" s="6" t="s">
        <v>30</v>
      </c>
      <c r="C14" s="6" t="s">
        <v>58</v>
      </c>
      <c r="D14" s="6" t="s">
        <v>106</v>
      </c>
      <c r="E14" s="6" t="s">
        <v>115</v>
      </c>
      <c r="F14" s="5">
        <v>2000</v>
      </c>
      <c r="G14" s="6" t="s">
        <v>99</v>
      </c>
      <c r="H14" s="6" t="s">
        <v>116</v>
      </c>
      <c r="I14" s="7"/>
    </row>
    <row r="15" spans="1:9">
      <c r="A15" s="5">
        <v>9</v>
      </c>
      <c r="B15" s="6" t="s">
        <v>30</v>
      </c>
      <c r="C15" s="6" t="s">
        <v>58</v>
      </c>
      <c r="D15" s="6" t="s">
        <v>106</v>
      </c>
      <c r="E15" s="6" t="s">
        <v>117</v>
      </c>
      <c r="F15" s="5">
        <v>2003</v>
      </c>
      <c r="G15" s="6" t="s">
        <v>99</v>
      </c>
      <c r="H15" s="6" t="s">
        <v>118</v>
      </c>
      <c r="I15" s="7"/>
    </row>
    <row r="16" spans="1:9">
      <c r="A16" s="5">
        <v>10</v>
      </c>
      <c r="B16" s="6" t="s">
        <v>30</v>
      </c>
      <c r="C16" s="6" t="s">
        <v>58</v>
      </c>
      <c r="D16" s="6" t="s">
        <v>106</v>
      </c>
      <c r="E16" s="6" t="s">
        <v>119</v>
      </c>
      <c r="F16" s="5">
        <v>2005</v>
      </c>
      <c r="G16" s="6" t="s">
        <v>99</v>
      </c>
      <c r="H16" s="6" t="s">
        <v>120</v>
      </c>
      <c r="I16" s="7"/>
    </row>
    <row r="17" spans="1:9">
      <c r="A17" s="5">
        <v>11</v>
      </c>
      <c r="B17" s="6" t="s">
        <v>30</v>
      </c>
      <c r="C17" s="6" t="s">
        <v>58</v>
      </c>
      <c r="D17" s="6" t="s">
        <v>106</v>
      </c>
      <c r="E17" s="6" t="s">
        <v>121</v>
      </c>
      <c r="F17" s="5">
        <v>1998</v>
      </c>
      <c r="G17" s="6" t="s">
        <v>99</v>
      </c>
      <c r="H17" s="6" t="s">
        <v>122</v>
      </c>
      <c r="I17" s="7"/>
    </row>
    <row r="18" spans="1:9">
      <c r="A18" s="5">
        <v>12</v>
      </c>
      <c r="B18" s="6" t="s">
        <v>30</v>
      </c>
      <c r="C18" s="6" t="s">
        <v>58</v>
      </c>
      <c r="D18" s="6" t="s">
        <v>106</v>
      </c>
      <c r="E18" s="6" t="s">
        <v>123</v>
      </c>
      <c r="F18" s="5">
        <v>2002</v>
      </c>
      <c r="G18" s="6" t="s">
        <v>99</v>
      </c>
      <c r="H18" s="6" t="s">
        <v>105</v>
      </c>
      <c r="I18" s="7"/>
    </row>
    <row r="19" spans="1:9">
      <c r="A19" s="5">
        <v>13</v>
      </c>
      <c r="B19" s="6" t="s">
        <v>30</v>
      </c>
      <c r="C19" s="6" t="s">
        <v>58</v>
      </c>
      <c r="D19" s="6" t="s">
        <v>106</v>
      </c>
      <c r="E19" s="6" t="s">
        <v>124</v>
      </c>
      <c r="F19" s="5"/>
      <c r="G19" s="6" t="s">
        <v>99</v>
      </c>
      <c r="H19" s="6" t="s">
        <v>70</v>
      </c>
      <c r="I19" s="7"/>
    </row>
    <row r="20" spans="1:9">
      <c r="A20" s="5">
        <v>14</v>
      </c>
      <c r="B20" s="6" t="s">
        <v>30</v>
      </c>
      <c r="C20" s="6" t="s">
        <v>58</v>
      </c>
      <c r="D20" s="6" t="s">
        <v>125</v>
      </c>
      <c r="E20" s="6" t="s">
        <v>126</v>
      </c>
      <c r="F20" s="5">
        <v>2005</v>
      </c>
      <c r="G20" s="6" t="s">
        <v>99</v>
      </c>
      <c r="H20" s="6" t="s">
        <v>62</v>
      </c>
      <c r="I20" s="7"/>
    </row>
    <row r="21" spans="1:9">
      <c r="A21" s="5">
        <v>15</v>
      </c>
      <c r="B21" s="6" t="s">
        <v>30</v>
      </c>
      <c r="C21" s="6" t="s">
        <v>58</v>
      </c>
      <c r="D21" s="6" t="s">
        <v>125</v>
      </c>
      <c r="E21" s="6" t="s">
        <v>127</v>
      </c>
      <c r="F21" s="5">
        <v>2005</v>
      </c>
      <c r="G21" s="6" t="s">
        <v>99</v>
      </c>
      <c r="H21" s="6" t="s">
        <v>62</v>
      </c>
      <c r="I21" s="7"/>
    </row>
    <row r="22" spans="1:9">
      <c r="A22" s="5">
        <v>16</v>
      </c>
      <c r="B22" s="6" t="s">
        <v>30</v>
      </c>
      <c r="C22" s="6" t="s">
        <v>58</v>
      </c>
      <c r="D22" s="6" t="s">
        <v>128</v>
      </c>
      <c r="E22" s="6" t="s">
        <v>129</v>
      </c>
      <c r="F22" s="5">
        <v>2007</v>
      </c>
      <c r="G22" s="6" t="s">
        <v>99</v>
      </c>
      <c r="H22" s="6" t="s">
        <v>23</v>
      </c>
      <c r="I22" s="7"/>
    </row>
    <row r="23" spans="1:9">
      <c r="A23" s="5">
        <v>17</v>
      </c>
      <c r="B23" s="6" t="s">
        <v>30</v>
      </c>
      <c r="C23" s="6" t="s">
        <v>58</v>
      </c>
      <c r="D23" s="6" t="s">
        <v>130</v>
      </c>
      <c r="E23" s="6" t="s">
        <v>131</v>
      </c>
      <c r="F23" s="5">
        <v>2012</v>
      </c>
      <c r="G23" s="6" t="s">
        <v>99</v>
      </c>
      <c r="H23" s="6" t="s">
        <v>132</v>
      </c>
      <c r="I23" s="7"/>
    </row>
    <row r="24" spans="1:9">
      <c r="A24" s="5">
        <v>18</v>
      </c>
      <c r="B24" s="6" t="s">
        <v>30</v>
      </c>
      <c r="C24" s="6" t="s">
        <v>58</v>
      </c>
      <c r="D24" s="6" t="s">
        <v>130</v>
      </c>
      <c r="E24" s="6" t="s">
        <v>133</v>
      </c>
      <c r="F24" s="5">
        <v>2012</v>
      </c>
      <c r="G24" s="6" t="s">
        <v>99</v>
      </c>
      <c r="H24" s="6" t="s">
        <v>62</v>
      </c>
      <c r="I24" s="7"/>
    </row>
    <row r="28" spans="1:9">
      <c r="B28" s="9" t="s">
        <v>10</v>
      </c>
    </row>
    <row r="32" spans="1:9" ht="15">
      <c r="C32" s="10" t="s">
        <v>11</v>
      </c>
      <c r="G32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15078-7E84-426E-A20C-A4BF245A33BF}">
  <sheetPr>
    <pageSetUpPr fitToPage="1"/>
  </sheetPr>
  <dimension ref="A1:I17"/>
  <sheetViews>
    <sheetView workbookViewId="0">
      <selection activeCell="C25" sqref="C25"/>
    </sheetView>
  </sheetViews>
  <sheetFormatPr defaultRowHeight="14.25"/>
  <cols>
    <col min="1" max="1" width="3.625" bestFit="1" customWidth="1"/>
    <col min="2" max="2" width="9.5" bestFit="1" customWidth="1"/>
    <col min="3" max="3" width="27.125" customWidth="1"/>
    <col min="4" max="4" width="19.625" customWidth="1"/>
    <col min="5" max="5" width="16.625" bestFit="1" customWidth="1"/>
    <col min="6" max="6" width="9.625" customWidth="1"/>
    <col min="7" max="7" width="15.625" customWidth="1"/>
    <col min="8" max="8" width="32.25" customWidth="1"/>
    <col min="9" max="9" width="17.75" customWidth="1"/>
  </cols>
  <sheetData>
    <row r="1" spans="1:9">
      <c r="H1" s="4" t="s">
        <v>9</v>
      </c>
    </row>
    <row r="3" spans="1:9" ht="15">
      <c r="E3" s="12" t="s">
        <v>134</v>
      </c>
    </row>
    <row r="4" spans="1:9" ht="15">
      <c r="E4" s="1" t="s">
        <v>63</v>
      </c>
    </row>
    <row r="6" spans="1:9" s="8" customFormat="1" ht="45">
      <c r="A6" s="20" t="s">
        <v>0</v>
      </c>
      <c r="B6" s="21" t="s">
        <v>1</v>
      </c>
      <c r="C6" s="21" t="s">
        <v>2</v>
      </c>
      <c r="D6" s="21" t="s">
        <v>3</v>
      </c>
      <c r="E6" s="21" t="s">
        <v>4</v>
      </c>
      <c r="F6" s="21" t="s">
        <v>5</v>
      </c>
      <c r="G6" s="21" t="s">
        <v>6</v>
      </c>
      <c r="H6" s="21" t="s">
        <v>7</v>
      </c>
      <c r="I6" s="21" t="s">
        <v>8</v>
      </c>
    </row>
    <row r="7" spans="1:9">
      <c r="A7" s="5">
        <v>1</v>
      </c>
      <c r="B7" s="6"/>
      <c r="C7" s="6" t="s">
        <v>135</v>
      </c>
      <c r="D7" s="6" t="s">
        <v>136</v>
      </c>
      <c r="E7" s="6" t="s">
        <v>137</v>
      </c>
      <c r="F7" s="5">
        <v>2017</v>
      </c>
      <c r="G7" s="6" t="s">
        <v>138</v>
      </c>
      <c r="H7" s="6" t="s">
        <v>139</v>
      </c>
      <c r="I7" s="7"/>
    </row>
    <row r="8" spans="1:9">
      <c r="A8" s="5">
        <v>2</v>
      </c>
      <c r="B8" s="6" t="s">
        <v>140</v>
      </c>
      <c r="C8" s="6" t="s">
        <v>58</v>
      </c>
      <c r="D8" s="6" t="s">
        <v>141</v>
      </c>
      <c r="E8" s="6" t="s">
        <v>142</v>
      </c>
      <c r="F8" s="5">
        <v>2018</v>
      </c>
      <c r="G8" s="6" t="s">
        <v>138</v>
      </c>
      <c r="H8" s="6" t="s">
        <v>143</v>
      </c>
      <c r="I8" s="7"/>
    </row>
    <row r="9" spans="1:9">
      <c r="A9" s="5">
        <v>3</v>
      </c>
      <c r="B9" s="6"/>
      <c r="C9" s="6" t="s">
        <v>58</v>
      </c>
      <c r="D9" s="6" t="s">
        <v>144</v>
      </c>
      <c r="E9" s="6" t="s">
        <v>145</v>
      </c>
      <c r="F9" s="5">
        <v>2016</v>
      </c>
      <c r="G9" s="6" t="s">
        <v>138</v>
      </c>
      <c r="H9" s="6" t="s">
        <v>100</v>
      </c>
      <c r="I9" s="7"/>
    </row>
    <row r="13" spans="1:9">
      <c r="B13" s="9" t="s">
        <v>10</v>
      </c>
    </row>
    <row r="17" spans="3:7" ht="15">
      <c r="C17" s="10" t="s">
        <v>11</v>
      </c>
      <c r="G17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D8347-87A8-4A6C-915D-4101D47AB7B5}">
  <sheetPr>
    <pageSetUpPr fitToPage="1"/>
  </sheetPr>
  <dimension ref="A1:I16"/>
  <sheetViews>
    <sheetView workbookViewId="0">
      <selection activeCell="E27" sqref="E27"/>
    </sheetView>
  </sheetViews>
  <sheetFormatPr defaultRowHeight="14.25"/>
  <cols>
    <col min="1" max="1" width="3.625" bestFit="1" customWidth="1"/>
    <col min="2" max="2" width="9.5" bestFit="1" customWidth="1"/>
    <col min="3" max="3" width="27.125" customWidth="1"/>
    <col min="4" max="4" width="11.125" customWidth="1"/>
    <col min="5" max="5" width="16.625" bestFit="1" customWidth="1"/>
    <col min="6" max="6" width="9.625" customWidth="1"/>
    <col min="7" max="7" width="30.5" customWidth="1"/>
    <col min="8" max="8" width="32.25" customWidth="1"/>
    <col min="9" max="9" width="17.75" customWidth="1"/>
  </cols>
  <sheetData>
    <row r="1" spans="1:9">
      <c r="H1" s="4" t="s">
        <v>9</v>
      </c>
    </row>
    <row r="3" spans="1:9" ht="15">
      <c r="E3" s="12" t="s">
        <v>146</v>
      </c>
    </row>
    <row r="4" spans="1:9" ht="15">
      <c r="E4" s="1" t="s">
        <v>63</v>
      </c>
    </row>
    <row r="6" spans="1:9" ht="45">
      <c r="A6" s="2" t="s">
        <v>0</v>
      </c>
      <c r="B6" s="3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8</v>
      </c>
    </row>
    <row r="7" spans="1:9">
      <c r="A7" s="5">
        <v>1</v>
      </c>
      <c r="B7" s="13" t="s">
        <v>30</v>
      </c>
      <c r="C7" s="13" t="s">
        <v>147</v>
      </c>
      <c r="D7" s="13" t="s">
        <v>148</v>
      </c>
      <c r="E7" s="13" t="s">
        <v>149</v>
      </c>
      <c r="F7" s="14">
        <v>1975</v>
      </c>
      <c r="G7" s="13" t="s">
        <v>150</v>
      </c>
      <c r="H7" s="13" t="s">
        <v>151</v>
      </c>
      <c r="I7" s="15"/>
    </row>
    <row r="8" spans="1:9">
      <c r="A8" s="5">
        <v>2</v>
      </c>
      <c r="B8" s="13" t="s">
        <v>30</v>
      </c>
      <c r="C8" s="13" t="s">
        <v>152</v>
      </c>
      <c r="D8" s="13" t="s">
        <v>153</v>
      </c>
      <c r="E8" s="13" t="s">
        <v>154</v>
      </c>
      <c r="F8" s="14">
        <v>1972</v>
      </c>
      <c r="G8" s="13" t="s">
        <v>150</v>
      </c>
      <c r="H8" s="13" t="s">
        <v>151</v>
      </c>
      <c r="I8" s="15"/>
    </row>
    <row r="12" spans="1:9">
      <c r="B12" s="9" t="s">
        <v>10</v>
      </c>
    </row>
    <row r="16" spans="1:9" ht="15">
      <c r="C16" s="10" t="s">
        <v>11</v>
      </c>
      <c r="G16" s="11" t="s">
        <v>12</v>
      </c>
    </row>
  </sheetData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zad. 1</vt:lpstr>
      <vt:lpstr>zad. 2</vt:lpstr>
      <vt:lpstr>zad. 3</vt:lpstr>
      <vt:lpstr>zad. 4</vt:lpstr>
      <vt:lpstr>zad. 5</vt:lpstr>
      <vt:lpstr>zad. 6</vt:lpstr>
      <vt:lpstr>zad. 7</vt:lpstr>
      <vt:lpstr>zad. 8</vt:lpstr>
      <vt:lpstr>zad. 9</vt:lpstr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Medycy</dc:creator>
  <cp:lastModifiedBy>Małgorzata Watral-Duńska</cp:lastModifiedBy>
  <cp:lastPrinted>2021-03-29T05:56:24Z</cp:lastPrinted>
  <dcterms:created xsi:type="dcterms:W3CDTF">2021-03-09T11:03:27Z</dcterms:created>
  <dcterms:modified xsi:type="dcterms:W3CDTF">2021-07-13T10:04:29Z</dcterms:modified>
</cp:coreProperties>
</file>