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440" yWindow="900" windowWidth="21150" windowHeight="8670"/>
  </bookViews>
  <sheets>
    <sheet name="Część 1" sheetId="3" r:id="rId1"/>
    <sheet name="Część 2" sheetId="4" r:id="rId2"/>
  </sheets>
  <calcPr calcId="125725"/>
</workbook>
</file>

<file path=xl/calcChain.xml><?xml version="1.0" encoding="utf-8"?>
<calcChain xmlns="http://schemas.openxmlformats.org/spreadsheetml/2006/main">
  <c r="H14" i="3"/>
  <c r="G14"/>
  <c r="E14"/>
  <c r="D14"/>
  <c r="C14"/>
  <c r="B14"/>
  <c r="H13"/>
  <c r="G13"/>
  <c r="E13"/>
  <c r="D13"/>
  <c r="C13"/>
  <c r="B13"/>
  <c r="H12"/>
  <c r="G12"/>
  <c r="E12"/>
  <c r="D12"/>
  <c r="C12"/>
  <c r="B12"/>
  <c r="H11"/>
  <c r="G11"/>
  <c r="E11"/>
  <c r="D11"/>
  <c r="C11"/>
  <c r="B11"/>
  <c r="H10"/>
  <c r="G10"/>
  <c r="E10"/>
  <c r="D10"/>
  <c r="C10"/>
  <c r="B10"/>
  <c r="H9"/>
  <c r="G9"/>
  <c r="E9"/>
  <c r="D9"/>
  <c r="C9"/>
  <c r="B9"/>
  <c r="H8"/>
  <c r="G8"/>
  <c r="E8"/>
  <c r="D8"/>
  <c r="C8"/>
  <c r="B8"/>
  <c r="H7"/>
  <c r="G7"/>
  <c r="E7"/>
  <c r="D7"/>
  <c r="C7"/>
  <c r="B7"/>
</calcChain>
</file>

<file path=xl/sharedStrings.xml><?xml version="1.0" encoding="utf-8"?>
<sst xmlns="http://schemas.openxmlformats.org/spreadsheetml/2006/main" count="42" uniqueCount="26">
  <si>
    <t>Częst. przeglądu</t>
  </si>
  <si>
    <t>Nazwa urządzenia</t>
  </si>
  <si>
    <t>Typ</t>
  </si>
  <si>
    <t>Nr Seryjny</t>
  </si>
  <si>
    <t>Rok Produkcji</t>
  </si>
  <si>
    <t>Producent</t>
  </si>
  <si>
    <t>Jednostka Organizacyjna</t>
  </si>
  <si>
    <t>12 mies.</t>
  </si>
  <si>
    <t>Lp.</t>
  </si>
  <si>
    <t>Cena jednostkowa netto za przegląd</t>
  </si>
  <si>
    <t>Aparat ECMO</t>
  </si>
  <si>
    <t>Ecmo</t>
  </si>
  <si>
    <t>90412040</t>
  </si>
  <si>
    <t>Maquet</t>
  </si>
  <si>
    <t>Szpitalny Oddział Ratunkowy</t>
  </si>
  <si>
    <t>Pompa do kontrapulsacji wewnątrzaortalnej</t>
  </si>
  <si>
    <t>CS100</t>
  </si>
  <si>
    <t>SA188050B1</t>
  </si>
  <si>
    <t>Pracownia Kardiologii Inwazyjnej</t>
  </si>
  <si>
    <t>Załącznik nr 2 do SWZ / załącznik nr 2 do umowy</t>
  </si>
  <si>
    <t>Lista urządzeń - Aparaty do dializ - producent Fresenius</t>
  </si>
  <si>
    <t>Szpital Wojewódzki w Poznaniu</t>
  </si>
  <si>
    <t>Brak wypełnienia kolumn wskazanych dla Wykonawcy (tu: Cena jednostkowa netto za jeden przegląd) spowoduje odrzucenie oferty na podstawie art. 226 ust. 1 pkt. 5 ustawy Pzp.</t>
  </si>
  <si>
    <t>WYKONAWCA</t>
  </si>
  <si>
    <t>ZAMAWIAJĄCY</t>
  </si>
  <si>
    <t>Lista urządzeń - Aparaty do dializ - producent Maquet</t>
  </si>
</sst>
</file>

<file path=xl/styles.xml><?xml version="1.0" encoding="utf-8"?>
<styleSheet xmlns="http://schemas.openxmlformats.org/spreadsheetml/2006/main">
  <fonts count="22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7"/>
      <color rgb="FF000000"/>
      <name val="Times New Roman"/>
      <family val="1"/>
    </font>
    <font>
      <u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18" fillId="0" borderId="0" xfId="0" applyFont="1"/>
    <xf numFmtId="0" fontId="0" fillId="0" borderId="10" xfId="0" applyBorder="1"/>
    <xf numFmtId="0" fontId="0" fillId="0" borderId="0" xfId="0" applyAlignment="1">
      <alignment horizontal="center"/>
    </xf>
    <xf numFmtId="0" fontId="19" fillId="33" borderId="0" xfId="0" applyFont="1" applyFill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20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42">
    <cellStyle name="20% - akcent 1" xfId="19" builtinId="30" customBuiltin="1"/>
    <cellStyle name="20% - akcent 2" xfId="23" builtinId="34" customBuiltin="1"/>
    <cellStyle name="20% - akcent 3" xfId="27" builtinId="38" customBuiltin="1"/>
    <cellStyle name="20% - akcent 4" xfId="31" builtinId="42" customBuiltin="1"/>
    <cellStyle name="20% - akcent 5" xfId="35" builtinId="46" customBuiltin="1"/>
    <cellStyle name="20% - akcent 6" xfId="39" builtinId="50" customBuiltin="1"/>
    <cellStyle name="40% - akcent 1" xfId="20" builtinId="31" customBuiltin="1"/>
    <cellStyle name="40% - akcent 2" xfId="24" builtinId="35" customBuiltin="1"/>
    <cellStyle name="40% - akcent 3" xfId="28" builtinId="39" customBuiltin="1"/>
    <cellStyle name="40% - akcent 4" xfId="32" builtinId="43" customBuiltin="1"/>
    <cellStyle name="40% - akcent 5" xfId="36" builtinId="47" customBuiltin="1"/>
    <cellStyle name="40% - akcent 6" xfId="40" builtinId="51" customBuiltin="1"/>
    <cellStyle name="60% - akcent 1" xfId="21" builtinId="32" customBuiltin="1"/>
    <cellStyle name="60% - akcent 2" xfId="25" builtinId="36" customBuiltin="1"/>
    <cellStyle name="60% - akcent 3" xfId="29" builtinId="40" customBuiltin="1"/>
    <cellStyle name="60% - akcent 4" xfId="33" builtinId="44" customBuiltin="1"/>
    <cellStyle name="60% - akcent 5" xfId="37" builtinId="48" customBuiltin="1"/>
    <cellStyle name="60% -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e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e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e" xfId="7" builtinId="27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4"/>
  <sheetViews>
    <sheetView tabSelected="1" workbookViewId="0">
      <selection activeCell="D29" sqref="D29"/>
    </sheetView>
  </sheetViews>
  <sheetFormatPr defaultRowHeight="14.25"/>
  <cols>
    <col min="1" max="1" width="3.625" bestFit="1" customWidth="1"/>
    <col min="2" max="2" width="10" customWidth="1"/>
    <col min="3" max="3" width="31.875" customWidth="1"/>
    <col min="4" max="4" width="12.5" customWidth="1"/>
    <col min="5" max="5" width="13" customWidth="1"/>
    <col min="6" max="6" width="12.75" customWidth="1"/>
    <col min="7" max="7" width="14" customWidth="1"/>
    <col min="8" max="8" width="18.875" customWidth="1"/>
    <col min="9" max="9" width="17.75" customWidth="1"/>
  </cols>
  <sheetData>
    <row r="1" spans="1:9">
      <c r="H1" s="3" t="s">
        <v>19</v>
      </c>
    </row>
    <row r="2" spans="1:9">
      <c r="H2" s="3"/>
    </row>
    <row r="4" spans="1:9" ht="15">
      <c r="D4" s="1" t="s">
        <v>20</v>
      </c>
    </row>
    <row r="6" spans="1:9" s="14" customFormat="1" ht="30">
      <c r="A6" s="12" t="s">
        <v>8</v>
      </c>
      <c r="B6" s="13" t="s">
        <v>0</v>
      </c>
      <c r="C6" s="13" t="s">
        <v>1</v>
      </c>
      <c r="D6" s="13" t="s">
        <v>2</v>
      </c>
      <c r="E6" s="13" t="s">
        <v>3</v>
      </c>
      <c r="F6" s="13" t="s">
        <v>4</v>
      </c>
      <c r="G6" s="13" t="s">
        <v>5</v>
      </c>
      <c r="H6" s="13" t="s">
        <v>6</v>
      </c>
      <c r="I6" s="13" t="s">
        <v>9</v>
      </c>
    </row>
    <row r="7" spans="1:9">
      <c r="A7" s="10">
        <v>1</v>
      </c>
      <c r="B7" s="11" t="str">
        <f t="shared" ref="B7:B14" si="0">"24 mies."</f>
        <v>24 mies.</v>
      </c>
      <c r="C7" s="2" t="str">
        <f t="shared" ref="C7:C11" si="1">"Aparat do dializy pozaustrojowej"</f>
        <v>Aparat do dializy pozaustrojowej</v>
      </c>
      <c r="D7" s="11" t="str">
        <f>"4008SVI0"</f>
        <v>4008SVI0</v>
      </c>
      <c r="E7" s="11" t="str">
        <f>"6SXANG49"</f>
        <v>6SXANG49</v>
      </c>
      <c r="F7" s="11">
        <v>2016</v>
      </c>
      <c r="G7" s="11" t="str">
        <f t="shared" ref="G7:G14" si="2">"Fresenius"</f>
        <v>Fresenius</v>
      </c>
      <c r="H7" s="11" t="str">
        <f t="shared" ref="H7:H14" si="3">"Oddział A i ITM"</f>
        <v>Oddział A i ITM</v>
      </c>
      <c r="I7" s="11"/>
    </row>
    <row r="8" spans="1:9">
      <c r="A8" s="10">
        <v>2</v>
      </c>
      <c r="B8" s="11" t="str">
        <f t="shared" si="0"/>
        <v>24 mies.</v>
      </c>
      <c r="C8" s="2" t="str">
        <f t="shared" si="1"/>
        <v>Aparat do dializy pozaustrojowej</v>
      </c>
      <c r="D8" s="11" t="str">
        <f>"4008SVI0"</f>
        <v>4008SVI0</v>
      </c>
      <c r="E8" s="11" t="str">
        <f>"2SXAD386"</f>
        <v>2SXAD386</v>
      </c>
      <c r="F8" s="11">
        <v>2013</v>
      </c>
      <c r="G8" s="11" t="str">
        <f t="shared" si="2"/>
        <v>Fresenius</v>
      </c>
      <c r="H8" s="11" t="str">
        <f t="shared" si="3"/>
        <v>Oddział A i ITM</v>
      </c>
      <c r="I8" s="11"/>
    </row>
    <row r="9" spans="1:9">
      <c r="A9" s="10">
        <v>3</v>
      </c>
      <c r="B9" s="11" t="str">
        <f t="shared" si="0"/>
        <v>24 mies.</v>
      </c>
      <c r="C9" s="2" t="str">
        <f t="shared" si="1"/>
        <v>Aparat do dializy pozaustrojowej</v>
      </c>
      <c r="D9" s="11" t="str">
        <f>"5008S"</f>
        <v>5008S</v>
      </c>
      <c r="E9" s="11" t="str">
        <f>"6VSAAF44"</f>
        <v>6VSAAF44</v>
      </c>
      <c r="F9" s="11">
        <v>2017</v>
      </c>
      <c r="G9" s="11" t="str">
        <f t="shared" si="2"/>
        <v>Fresenius</v>
      </c>
      <c r="H9" s="11" t="str">
        <f t="shared" si="3"/>
        <v>Oddział A i ITM</v>
      </c>
      <c r="I9" s="11"/>
    </row>
    <row r="10" spans="1:9">
      <c r="A10" s="10">
        <v>4</v>
      </c>
      <c r="B10" s="11" t="str">
        <f t="shared" si="0"/>
        <v>24 mies.</v>
      </c>
      <c r="C10" s="2" t="str">
        <f t="shared" si="1"/>
        <v>Aparat do dializy pozaustrojowej</v>
      </c>
      <c r="D10" s="11" t="str">
        <f>"5008S"</f>
        <v>5008S</v>
      </c>
      <c r="E10" s="11" t="str">
        <f>"6VSAAG30"</f>
        <v>6VSAAG30</v>
      </c>
      <c r="F10" s="11">
        <v>2017</v>
      </c>
      <c r="G10" s="11" t="str">
        <f t="shared" si="2"/>
        <v>Fresenius</v>
      </c>
      <c r="H10" s="11" t="str">
        <f t="shared" si="3"/>
        <v>Oddział A i ITM</v>
      </c>
      <c r="I10" s="11"/>
    </row>
    <row r="11" spans="1:9">
      <c r="A11" s="10">
        <v>5</v>
      </c>
      <c r="B11" s="11" t="str">
        <f t="shared" si="0"/>
        <v>24 mies.</v>
      </c>
      <c r="C11" s="2" t="str">
        <f t="shared" si="1"/>
        <v>Aparat do dializy pozaustrojowej</v>
      </c>
      <c r="D11" s="11" t="str">
        <f>"5008S"</f>
        <v>5008S</v>
      </c>
      <c r="E11" s="11" t="str">
        <f>"2VSAC302"</f>
        <v>2VSAC302</v>
      </c>
      <c r="F11" s="11">
        <v>2013</v>
      </c>
      <c r="G11" s="11" t="str">
        <f t="shared" si="2"/>
        <v>Fresenius</v>
      </c>
      <c r="H11" s="11" t="str">
        <f t="shared" si="3"/>
        <v>Oddział A i ITM</v>
      </c>
      <c r="I11" s="11"/>
    </row>
    <row r="12" spans="1:9">
      <c r="A12" s="10">
        <v>6</v>
      </c>
      <c r="B12" s="11" t="str">
        <f t="shared" si="0"/>
        <v>24 mies.</v>
      </c>
      <c r="C12" s="2" t="str">
        <f>"Aparat do technik ciągłych"</f>
        <v>Aparat do technik ciągłych</v>
      </c>
      <c r="D12" s="11" t="str">
        <f>"Multifiltrat"</f>
        <v>Multifiltrat</v>
      </c>
      <c r="E12" s="11" t="str">
        <f>"6MUG2497"</f>
        <v>6MUG2497</v>
      </c>
      <c r="F12" s="11">
        <v>2005</v>
      </c>
      <c r="G12" s="11" t="str">
        <f t="shared" si="2"/>
        <v>Fresenius</v>
      </c>
      <c r="H12" s="11" t="str">
        <f t="shared" si="3"/>
        <v>Oddział A i ITM</v>
      </c>
      <c r="I12" s="11"/>
    </row>
    <row r="13" spans="1:9">
      <c r="A13" s="10">
        <v>7</v>
      </c>
      <c r="B13" s="11" t="str">
        <f t="shared" si="0"/>
        <v>24 mies.</v>
      </c>
      <c r="C13" s="2" t="str">
        <f>"Aparat do technik ciągłych"</f>
        <v>Aparat do technik ciągłych</v>
      </c>
      <c r="D13" s="11" t="str">
        <f>"Multifiltrat"</f>
        <v>Multifiltrat</v>
      </c>
      <c r="E13" s="11" t="str">
        <f>"7MUG3305"</f>
        <v>7MUG3305</v>
      </c>
      <c r="F13" s="11">
        <v>2007</v>
      </c>
      <c r="G13" s="11" t="str">
        <f t="shared" si="2"/>
        <v>Fresenius</v>
      </c>
      <c r="H13" s="11" t="str">
        <f t="shared" si="3"/>
        <v>Oddział A i ITM</v>
      </c>
      <c r="I13" s="11"/>
    </row>
    <row r="14" spans="1:9">
      <c r="A14" s="10">
        <v>8</v>
      </c>
      <c r="B14" s="11" t="str">
        <f t="shared" si="0"/>
        <v>24 mies.</v>
      </c>
      <c r="C14" s="2" t="str">
        <f>"Aparat do technik ciągłych"</f>
        <v>Aparat do technik ciągłych</v>
      </c>
      <c r="D14" s="11" t="str">
        <f>"Multifiltrat"</f>
        <v>Multifiltrat</v>
      </c>
      <c r="E14" s="11" t="str">
        <f>"6MUGD090"</f>
        <v>6MUGD090</v>
      </c>
      <c r="F14" s="11">
        <v>2016</v>
      </c>
      <c r="G14" s="11" t="str">
        <f t="shared" si="2"/>
        <v>Fresenius</v>
      </c>
      <c r="H14" s="11" t="str">
        <f t="shared" si="3"/>
        <v>Oddział A i ITM</v>
      </c>
      <c r="I14" s="11"/>
    </row>
    <row r="18" spans="1:8" ht="21.75" customHeight="1">
      <c r="A18" s="4" t="s">
        <v>21</v>
      </c>
      <c r="B18" s="4"/>
      <c r="C18" s="4"/>
      <c r="D18" s="4"/>
      <c r="E18" s="4"/>
      <c r="F18" s="4"/>
      <c r="G18" s="4"/>
      <c r="H18" s="4"/>
    </row>
    <row r="19" spans="1:8">
      <c r="C19" s="5"/>
      <c r="D19" s="5"/>
      <c r="E19" s="6"/>
      <c r="F19" s="6"/>
      <c r="G19" s="6"/>
      <c r="H19" s="6"/>
    </row>
    <row r="20" spans="1:8">
      <c r="B20" s="7" t="s">
        <v>22</v>
      </c>
      <c r="C20" s="5"/>
      <c r="D20" s="5"/>
      <c r="E20" s="6"/>
      <c r="F20" s="6"/>
      <c r="G20" s="6"/>
      <c r="H20" s="6"/>
    </row>
    <row r="21" spans="1:8">
      <c r="C21" s="5"/>
      <c r="D21" s="5"/>
      <c r="E21" s="6"/>
      <c r="F21" s="6"/>
      <c r="G21" s="6"/>
      <c r="H21" s="6"/>
    </row>
    <row r="22" spans="1:8">
      <c r="C22" s="5"/>
      <c r="D22" s="5"/>
      <c r="E22" s="6"/>
      <c r="F22" s="6"/>
      <c r="G22" s="6"/>
      <c r="H22" s="6"/>
    </row>
    <row r="23" spans="1:8">
      <c r="C23" s="5"/>
      <c r="D23" s="5"/>
      <c r="E23" s="6"/>
      <c r="F23" s="6"/>
      <c r="G23" s="6"/>
      <c r="H23" s="6"/>
    </row>
    <row r="24" spans="1:8" s="8" customFormat="1" ht="15">
      <c r="C24" s="8" t="s">
        <v>23</v>
      </c>
      <c r="D24" s="9"/>
      <c r="E24" s="9"/>
      <c r="F24" s="9"/>
      <c r="G24" s="9" t="s">
        <v>24</v>
      </c>
      <c r="H24" s="9"/>
    </row>
  </sheetData>
  <mergeCells count="1">
    <mergeCell ref="A18:H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7"/>
  <sheetViews>
    <sheetView workbookViewId="0">
      <selection activeCell="C33" sqref="C33"/>
    </sheetView>
  </sheetViews>
  <sheetFormatPr defaultRowHeight="14.25"/>
  <cols>
    <col min="1" max="1" width="3.625" bestFit="1" customWidth="1"/>
    <col min="2" max="2" width="9.5" bestFit="1" customWidth="1"/>
    <col min="3" max="3" width="40.625" customWidth="1"/>
    <col min="4" max="4" width="8.625" customWidth="1"/>
    <col min="5" max="5" width="12.75" customWidth="1"/>
    <col min="6" max="6" width="9.125" bestFit="1" customWidth="1"/>
    <col min="7" max="7" width="13.25" customWidth="1"/>
    <col min="8" max="8" width="29.5" customWidth="1"/>
    <col min="9" max="9" width="17.25" bestFit="1" customWidth="1"/>
  </cols>
  <sheetData>
    <row r="1" spans="1:9">
      <c r="H1" s="3" t="s">
        <v>19</v>
      </c>
    </row>
    <row r="4" spans="1:9" ht="15">
      <c r="D4" s="1" t="s">
        <v>25</v>
      </c>
    </row>
    <row r="6" spans="1:9" s="14" customFormat="1" ht="45">
      <c r="A6" s="12" t="s">
        <v>8</v>
      </c>
      <c r="B6" s="13" t="s">
        <v>0</v>
      </c>
      <c r="C6" s="13" t="s">
        <v>1</v>
      </c>
      <c r="D6" s="13" t="s">
        <v>2</v>
      </c>
      <c r="E6" s="13" t="s">
        <v>3</v>
      </c>
      <c r="F6" s="13" t="s">
        <v>4</v>
      </c>
      <c r="G6" s="13" t="s">
        <v>5</v>
      </c>
      <c r="H6" s="13" t="s">
        <v>6</v>
      </c>
      <c r="I6" s="13" t="s">
        <v>9</v>
      </c>
    </row>
    <row r="7" spans="1:9">
      <c r="A7" s="10">
        <v>1</v>
      </c>
      <c r="B7" s="11" t="s">
        <v>7</v>
      </c>
      <c r="C7" s="2" t="s">
        <v>10</v>
      </c>
      <c r="D7" s="11" t="s">
        <v>11</v>
      </c>
      <c r="E7" s="11" t="s">
        <v>12</v>
      </c>
      <c r="F7" s="11">
        <v>2017</v>
      </c>
      <c r="G7" s="11" t="s">
        <v>13</v>
      </c>
      <c r="H7" s="11" t="s">
        <v>14</v>
      </c>
      <c r="I7" s="11"/>
    </row>
    <row r="8" spans="1:9">
      <c r="A8" s="10">
        <v>2</v>
      </c>
      <c r="B8" s="11" t="s">
        <v>7</v>
      </c>
      <c r="C8" s="2" t="s">
        <v>15</v>
      </c>
      <c r="D8" s="11" t="s">
        <v>16</v>
      </c>
      <c r="E8" s="11" t="s">
        <v>17</v>
      </c>
      <c r="F8" s="11">
        <v>2011</v>
      </c>
      <c r="G8" s="11" t="s">
        <v>13</v>
      </c>
      <c r="H8" s="11" t="s">
        <v>18</v>
      </c>
      <c r="I8" s="11"/>
    </row>
    <row r="11" spans="1:9" ht="21.75" customHeight="1">
      <c r="A11" s="4" t="s">
        <v>21</v>
      </c>
      <c r="B11" s="4"/>
      <c r="C11" s="4"/>
      <c r="D11" s="4"/>
      <c r="E11" s="4"/>
      <c r="F11" s="4"/>
      <c r="G11" s="4"/>
      <c r="H11" s="4"/>
    </row>
    <row r="12" spans="1:9">
      <c r="C12" s="5"/>
      <c r="D12" s="5"/>
      <c r="E12" s="6"/>
      <c r="F12" s="6"/>
      <c r="G12" s="6"/>
      <c r="H12" s="6"/>
    </row>
    <row r="13" spans="1:9">
      <c r="B13" s="7" t="s">
        <v>22</v>
      </c>
      <c r="C13" s="5"/>
      <c r="D13" s="5"/>
      <c r="E13" s="6"/>
      <c r="F13" s="6"/>
      <c r="G13" s="6"/>
      <c r="H13" s="6"/>
    </row>
    <row r="14" spans="1:9">
      <c r="C14" s="5"/>
      <c r="D14" s="5"/>
      <c r="E14" s="6"/>
      <c r="F14" s="6"/>
      <c r="G14" s="6"/>
      <c r="H14" s="6"/>
    </row>
    <row r="15" spans="1:9">
      <c r="C15" s="5"/>
      <c r="D15" s="5"/>
      <c r="E15" s="6"/>
      <c r="F15" s="6"/>
      <c r="G15" s="6"/>
      <c r="H15" s="6"/>
    </row>
    <row r="16" spans="1:9">
      <c r="C16" s="5"/>
      <c r="D16" s="5"/>
      <c r="E16" s="6"/>
      <c r="F16" s="6"/>
      <c r="G16" s="6"/>
      <c r="H16" s="6"/>
    </row>
    <row r="17" spans="3:8" s="8" customFormat="1" ht="15">
      <c r="C17" s="8" t="s">
        <v>23</v>
      </c>
      <c r="D17" s="9"/>
      <c r="E17" s="9"/>
      <c r="F17" s="9"/>
      <c r="G17" s="9" t="s">
        <v>24</v>
      </c>
      <c r="H17" s="9"/>
    </row>
  </sheetData>
  <mergeCells count="1">
    <mergeCell ref="A11:H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Część 1</vt:lpstr>
      <vt:lpstr>Część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2021-03-26T13:25:24Z</cp:lastPrinted>
  <dcterms:created xsi:type="dcterms:W3CDTF">2021-03-25T12:22:36Z</dcterms:created>
  <dcterms:modified xsi:type="dcterms:W3CDTF">2021-04-21T08:10:46Z</dcterms:modified>
</cp:coreProperties>
</file>