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2760" yWindow="32760" windowWidth="25230" windowHeight="9210"/>
  </bookViews>
  <sheets>
    <sheet name="Arkusz1" sheetId="1" r:id="rId1"/>
  </sheets>
  <definedNames>
    <definedName name="_xlnm.Print_Titles" localSheetId="0">Arkusz1!$2:$5</definedName>
  </definedNames>
  <calcPr calcId="125725"/>
</workbook>
</file>

<file path=xl/calcChain.xml><?xml version="1.0" encoding="utf-8"?>
<calcChain xmlns="http://schemas.openxmlformats.org/spreadsheetml/2006/main">
  <c r="F66" i="1"/>
  <c r="D53"/>
  <c r="F53"/>
  <c r="F65"/>
  <c r="F64"/>
  <c r="F63"/>
  <c r="F62"/>
  <c r="F61"/>
  <c r="F60"/>
  <c r="F59"/>
  <c r="E59"/>
  <c r="E53"/>
  <c r="E60"/>
  <c r="F58"/>
  <c r="E58"/>
  <c r="E65"/>
  <c r="E64"/>
  <c r="E63"/>
  <c r="E62"/>
  <c r="E61"/>
  <c r="E66" l="1"/>
</calcChain>
</file>

<file path=xl/sharedStrings.xml><?xml version="1.0" encoding="utf-8"?>
<sst xmlns="http://schemas.openxmlformats.org/spreadsheetml/2006/main" count="637" uniqueCount="334">
  <si>
    <t>Lp</t>
  </si>
  <si>
    <t>Nazwa i siedziba jednostki</t>
  </si>
  <si>
    <t>Punkt poboru</t>
  </si>
  <si>
    <t>Ilość przyłączy</t>
  </si>
  <si>
    <t>Rodzaj przyłącza</t>
  </si>
  <si>
    <t>Miejsce przyłączenia do sieci (miejsce dostarczenia energii)</t>
  </si>
  <si>
    <t>Grupa taryfowa</t>
  </si>
  <si>
    <t>Grupa przyłączeniowa</t>
  </si>
  <si>
    <t>Napięcie zasilania</t>
  </si>
  <si>
    <t>Moc umowna</t>
  </si>
  <si>
    <t>Moc minimalna</t>
  </si>
  <si>
    <t>Rodzaj licznika (układ pomiarowo - rozliczeniowy o napięciu …)</t>
  </si>
  <si>
    <t>Numer ewidencyjny odbiorcy</t>
  </si>
  <si>
    <t>Kod identyfikacyjny punktu poboru energii elektrycznej (nr PPE)</t>
  </si>
  <si>
    <t>Numer licznika</t>
  </si>
  <si>
    <t>Nazwa operatora Systemów Dystrybucyjnych</t>
  </si>
  <si>
    <t>Nazwa obecnego dostawcy energii</t>
  </si>
  <si>
    <t>Zmiana dostawcy</t>
  </si>
  <si>
    <t>1.</t>
  </si>
  <si>
    <t>Dom Pomocy Społecznej ul. Rakoczego 9, 34-730 Mszana Dolna</t>
  </si>
  <si>
    <t>C11</t>
  </si>
  <si>
    <t>V</t>
  </si>
  <si>
    <t>2.</t>
  </si>
  <si>
    <t>3.</t>
  </si>
  <si>
    <t>Zespół Szkół Ponadgimnazjalnych ul. Józefa Marka 2, 34-730 Mszana Dolna</t>
  </si>
  <si>
    <t>Garaże - Mszana Dolna ul. Marka 2</t>
  </si>
  <si>
    <t>Szkoła - Mszana Dolna ul. Marka 2</t>
  </si>
  <si>
    <t>Budynek byłego internatu - Mszana Dolna ul. Marka 2</t>
  </si>
  <si>
    <t>C21</t>
  </si>
  <si>
    <t>IV</t>
  </si>
  <si>
    <t>4.</t>
  </si>
  <si>
    <t>-</t>
  </si>
  <si>
    <t>5.</t>
  </si>
  <si>
    <t>I Liceum Ogólnokształcące im. Wł. Orkana w Limanowej, ul. Orkana 1, 34-600 Limanowa</t>
  </si>
  <si>
    <t>Zespół Szkół nr 1 im. J. Piłsudskiego w Limanowej ul. J. Piłsudskiego 81, 34-600 Limanowa</t>
  </si>
  <si>
    <t>Internat - ul. J. Piłsudskiego 81, 34-600 Limanowa</t>
  </si>
  <si>
    <t>Hala Sportowa - ul. J. Piłsudskiego 81, 34-600 Limanowa</t>
  </si>
  <si>
    <t>Budynek szkoły - ul. J. Piłsudskiego 81, 34-600 Limanowa</t>
  </si>
  <si>
    <t>7.</t>
  </si>
  <si>
    <t>230/400</t>
  </si>
  <si>
    <t>ul. J. Marka 9 - ,,Laskopol i inni"</t>
  </si>
  <si>
    <t>ul. Matki Boskiej Bolesnej 8, 34-600 Limanowa</t>
  </si>
  <si>
    <t>ul. Matki Boskiej Bolesnej 8, 34-600 Limanowa ,,Szafir"</t>
  </si>
  <si>
    <t xml:space="preserve">ul. Matki Boskiej Bolesnej 16, 34-600 Limanowa </t>
  </si>
  <si>
    <t>ul. Rynek 25- Powiatowe Centrum Informacji Turystycznej</t>
  </si>
  <si>
    <t>Budynek Starostwa, ul. Józefa Marka 9, 34-600 Limanowa</t>
  </si>
  <si>
    <t>Pływalnia Limanowska ul. Zygmunta Augusta 37,34-600 Limanowa</t>
  </si>
  <si>
    <t>ul. Fabryczna 1, Strefa Aktywności Gospodarczej</t>
  </si>
  <si>
    <t>9.</t>
  </si>
  <si>
    <t>Zespół Szkół Technicznych i Ogólnokształcących im. Jana Pawła II w Limanowej, ul. Z. Augusta 8, 34-600 Limanowa</t>
  </si>
  <si>
    <t>400V</t>
  </si>
  <si>
    <t>10.</t>
  </si>
  <si>
    <t>Dom Wczasów Dziecięcych Poręba Wielka 205, 34-735 Niedźwiedź</t>
  </si>
  <si>
    <t>Dom Wczasów Dziecięcych Poręba Wielka 205, Budynek Główny</t>
  </si>
  <si>
    <t xml:space="preserve">Budynek Stara Kolonia Poręba Wielka 293,              34-735 Niedźwiedź </t>
  </si>
  <si>
    <t>11.</t>
  </si>
  <si>
    <t>Zespół Szkół im. Komisji Edukacji Narodowej,                         34-650 Tymbark</t>
  </si>
  <si>
    <t>Budynek intermatu, Tymbark 348</t>
  </si>
  <si>
    <t>Budynek szkoły, Tymbark 349</t>
  </si>
  <si>
    <t>Mieszkanie I</t>
  </si>
  <si>
    <t>Mieszkanie II</t>
  </si>
  <si>
    <t>12.</t>
  </si>
  <si>
    <t>Komenda Powiatowa Państwowej Straży Pożarnej w Limanowej, ul. M.B.Bolesnej 43,34-600 Limanowa</t>
  </si>
  <si>
    <t>Komenda Powiatowa Państwowej Straży Pożarnej w Limanowej, ul. M.B.Bolesnej 43,             34-600 Limanowa</t>
  </si>
  <si>
    <t>13.</t>
  </si>
  <si>
    <t>Budynek ośrodka</t>
  </si>
  <si>
    <t>14.</t>
  </si>
  <si>
    <t>Dom Pomocy Społecznej ul.W. Witosa 24/26, 34-600 Limanowa</t>
  </si>
  <si>
    <t>230V/400V</t>
  </si>
  <si>
    <t>15.</t>
  </si>
  <si>
    <t>Zespół Szkół Techniczno-Informatycznych, ul. Starowiejska 4, 34-730 Mszana Dolna</t>
  </si>
  <si>
    <t>Stacja trafo, Mszana Dolna ul. Starowiejska 4</t>
  </si>
  <si>
    <t>Rozdzielnia wewnętrzna stacji trafo</t>
  </si>
  <si>
    <t>Zespół Placówek Oświatowych w Limanowej, ul. Zygmunta Augusta 8, 34-600 Limanowa</t>
  </si>
  <si>
    <t>Baza PZD Limanowa, ul. Żwirki i Wigury</t>
  </si>
  <si>
    <t>26638291/12052811</t>
  </si>
  <si>
    <t>SUMA:</t>
  </si>
  <si>
    <t>60kW</t>
  </si>
  <si>
    <t>42kW</t>
  </si>
  <si>
    <t>Półpośredni z zastosowaniem przekładników prądowych 300/5 a licznikiem energii czynnej I-taryfowy</t>
  </si>
  <si>
    <t>Zaciski prądowe przewodów przy izolatorach konstrukcji wsporczej</t>
  </si>
  <si>
    <t>1,5kW/6,0kW</t>
  </si>
  <si>
    <t>71091252/ 71091353</t>
  </si>
  <si>
    <t>400 V                  pomiar bezpośredni</t>
  </si>
  <si>
    <t>Kablowy YAKY 4x120</t>
  </si>
  <si>
    <t>Kablowy</t>
  </si>
  <si>
    <t>Ściana budynku-miejsce pomiaru usytuowane jest na korytarzu ZK-3</t>
  </si>
  <si>
    <t>Wewnątrz budynku klatka schodowa-parter</t>
  </si>
  <si>
    <t>IV i V</t>
  </si>
  <si>
    <t>400/230V</t>
  </si>
  <si>
    <t>68kW</t>
  </si>
  <si>
    <t>10kW</t>
  </si>
  <si>
    <t>45kW</t>
  </si>
  <si>
    <t>Licznik trójfazowy półpośredni 400/230V</t>
  </si>
  <si>
    <t>Licznik trójfazowy 400/230V</t>
  </si>
  <si>
    <t>YAKY-sieć kablowa</t>
  </si>
  <si>
    <t>ul. Matki Boskiej Bolesnej 43, 34-600 Limanowa (ZZP na zewnątrz budynku)</t>
  </si>
  <si>
    <t>380V</t>
  </si>
  <si>
    <t>35,0kW</t>
  </si>
  <si>
    <t>16kW</t>
  </si>
  <si>
    <t>Kablowe</t>
  </si>
  <si>
    <t>Zaciski prądowe kabla zasilającego w stacji transformatorowej</t>
  </si>
  <si>
    <t>Zaciski prądowe na wejściu przewodów do zabezpieczenia w złączu w kier.instalacji odbiorcy</t>
  </si>
  <si>
    <t>37kW</t>
  </si>
  <si>
    <t>58kW</t>
  </si>
  <si>
    <t>17kW</t>
  </si>
  <si>
    <t>11kW</t>
  </si>
  <si>
    <t>14kW</t>
  </si>
  <si>
    <t>10/14kW</t>
  </si>
  <si>
    <t>Licznik elektroniczny 1-taryfowy energii czynnej ze wskaźnikiem mocy max i energii biernej indukcyjnej i pojemnościowej</t>
  </si>
  <si>
    <t>Licznik energii elektrycznej 3-fazowy układ pomiarowo-rozliczeniowy o napięciu 0,4kW</t>
  </si>
  <si>
    <t>97/0001346</t>
  </si>
  <si>
    <t>97/0001347</t>
  </si>
  <si>
    <t>1 licznik fazowy energii elektrycznej</t>
  </si>
  <si>
    <t>Zaciski prądowe na wyjściu przewodów od zabezpieczenia w złączu w kier.instalacji odbiorcy</t>
  </si>
  <si>
    <t>380 V</t>
  </si>
  <si>
    <t>Licznik energii czynnej 1-taryfowy ze wskazaniem mocy max i energii biernej, przekładniki prądowe 100/5A układ pośredni</t>
  </si>
  <si>
    <t>Ziemny kablowy</t>
  </si>
  <si>
    <t>Limanowa, ul. Witosa 24/26</t>
  </si>
  <si>
    <t>G-11</t>
  </si>
  <si>
    <t>Mszana Dolna, ul. Marka 2</t>
  </si>
  <si>
    <t>11kWh</t>
  </si>
  <si>
    <t>22kWh</t>
  </si>
  <si>
    <t>45kWh</t>
  </si>
  <si>
    <t>10kWh</t>
  </si>
  <si>
    <t>C-52-jednotaryfowy trójfazowy bezpośredni</t>
  </si>
  <si>
    <t>C-52-jednotaryfowy jednotaryfowy półpośredni</t>
  </si>
  <si>
    <t>97/0001358</t>
  </si>
  <si>
    <t>97/0001357</t>
  </si>
  <si>
    <t>Zaciski prądowe na wyjściu przewodów od zabezpieczenia w złączu w kier. odbiorcy</t>
  </si>
  <si>
    <t>36kW</t>
  </si>
  <si>
    <t>Licznik energii elektrycznej 3-fazowy 1-taryfowy</t>
  </si>
  <si>
    <t>Stacja trafo - 7688 (30) 0,4 Kv</t>
  </si>
  <si>
    <t>70kW</t>
  </si>
  <si>
    <t>Złącze kabloweZK-3a zestawu ZZ, zasilane z rozdzielni n.n. stacji transformatorowej "Limanowa 1" nr 7005, zgodnie z obowiązującymi standardami jakościowymi dla odbiorcy o napięciu znamieniowym 0,4 Kv</t>
  </si>
  <si>
    <t>160kW</t>
  </si>
  <si>
    <t>nie dotyczy</t>
  </si>
  <si>
    <t>pośredni</t>
  </si>
  <si>
    <t>Zaciski na podstawie ze złączem kablowym</t>
  </si>
  <si>
    <t>G11</t>
  </si>
  <si>
    <t>230V</t>
  </si>
  <si>
    <t>40kW</t>
  </si>
  <si>
    <t>4kW</t>
  </si>
  <si>
    <t>Półpośredni 400V</t>
  </si>
  <si>
    <t>A-52 bezpośredni 230V</t>
  </si>
  <si>
    <t>Kabel ziemny</t>
  </si>
  <si>
    <t>Półpośredni 3-fazowy</t>
  </si>
  <si>
    <t>Zaciski prądowe na wejściu przewód od zabezpieczenia w złączu w kierunku instalacji przyłączanego podmiotu</t>
  </si>
  <si>
    <t>230/400V X3f</t>
  </si>
  <si>
    <t>140kW</t>
  </si>
  <si>
    <t>Półpośredni z licznikiem odczytu bezprzewodowego</t>
  </si>
  <si>
    <t>Rozdzielnia Nn stacji transformatorowej</t>
  </si>
  <si>
    <t>100kW</t>
  </si>
  <si>
    <t>Półpośredni</t>
  </si>
  <si>
    <t>Zaciski prądowe na wyjściu przewodów od zabezpieczenia w złączu kablowym w kierunku instalacji odbiorcy</t>
  </si>
  <si>
    <t>Bezpośredni 3 fazowy</t>
  </si>
  <si>
    <t>97/0001342</t>
  </si>
  <si>
    <t>97/0001343</t>
  </si>
  <si>
    <t>97/0001763</t>
  </si>
  <si>
    <t>97/0001344</t>
  </si>
  <si>
    <t>5kV</t>
  </si>
  <si>
    <t>40kV</t>
  </si>
  <si>
    <t>97/0001340</t>
  </si>
  <si>
    <t>ul. Z.Augusta 8/3                                   34-600  Limanowa</t>
  </si>
  <si>
    <t>8.</t>
  </si>
  <si>
    <t>5/budynek warsztatów szkolnych</t>
  </si>
  <si>
    <t xml:space="preserve">4/budynek internatu </t>
  </si>
  <si>
    <t xml:space="preserve">3/budynek internatu, </t>
  </si>
  <si>
    <t>2/budynek szkoły,</t>
  </si>
  <si>
    <t xml:space="preserve">1/budynek mieszkalny,  </t>
  </si>
  <si>
    <t xml:space="preserve"> 5/ Zasilanie warsztatów - wewnątrz budynku warsztatów szkolnych</t>
  </si>
  <si>
    <t xml:space="preserve">4/ Zasilanie internatu - wewnątrz budynku internatu   </t>
  </si>
  <si>
    <t xml:space="preserve"> 3/ Zasilanie internatu - wewnątrz budynku internatu   </t>
  </si>
  <si>
    <t xml:space="preserve">1/ Zasilanie budynku mieszkalnego i kotłowni - wewnątrz budynku mieszkalnego                                                        </t>
  </si>
  <si>
    <t xml:space="preserve">2/ Zasilanie budynku szkoły - na zewnątrz budynku warsztatów szkolnych      </t>
  </si>
  <si>
    <t xml:space="preserve"> 5/ IV</t>
  </si>
  <si>
    <t xml:space="preserve">    4/ V              </t>
  </si>
  <si>
    <t xml:space="preserve">   3/ V     </t>
  </si>
  <si>
    <t xml:space="preserve">1/ V                                       </t>
  </si>
  <si>
    <t xml:space="preserve"> 2/ V             </t>
  </si>
  <si>
    <t>5/ 40kW</t>
  </si>
  <si>
    <t>4/ 27kW</t>
  </si>
  <si>
    <t xml:space="preserve"> 3/ 37kW</t>
  </si>
  <si>
    <t xml:space="preserve">1/ 19kW                                                                             </t>
  </si>
  <si>
    <t xml:space="preserve"> 2/ 37kW </t>
  </si>
  <si>
    <t xml:space="preserve"> 5/ 13/1939</t>
  </si>
  <si>
    <t xml:space="preserve"> 4/ 13/1938   </t>
  </si>
  <si>
    <t>3/ 13/ 1937</t>
  </si>
  <si>
    <t xml:space="preserve">1/ 13/1935                                                                               </t>
  </si>
  <si>
    <t>2/ 13/1936</t>
  </si>
  <si>
    <t xml:space="preserve">1. Budynek szkoły                   </t>
  </si>
  <si>
    <t xml:space="preserve"> 2. Budynek Lubogoszcz</t>
  </si>
  <si>
    <t>C11-budynek Lubogoszcz</t>
  </si>
  <si>
    <t>V-budynek Lubogoszcz</t>
  </si>
  <si>
    <t xml:space="preserve">  03480581-b.Lubogoszcz</t>
  </si>
  <si>
    <t>C22a szczytowa</t>
  </si>
  <si>
    <t>C22a pozaszczytowa</t>
  </si>
  <si>
    <t xml:space="preserve">C11                                                             </t>
  </si>
  <si>
    <t xml:space="preserve">  C11           </t>
  </si>
  <si>
    <t xml:space="preserve"> G11    </t>
  </si>
  <si>
    <t xml:space="preserve"> C11          </t>
  </si>
  <si>
    <t>C22b dzień</t>
  </si>
  <si>
    <t>C22b noc</t>
  </si>
  <si>
    <t>Zestawienie jednostek i punktów poboru dla zadania pn.: "Dostawa energii elektrycznej na potrzeby Starostwa Powiatowego w Limanowej i jednostek organizacyjnych Powiatu Limanowskiego"</t>
  </si>
  <si>
    <t>Zestawienie - zużycie energii z podziałem na poszczególne grupy taryfowe</t>
  </si>
  <si>
    <t>C 22 a szczytowa</t>
  </si>
  <si>
    <t>C 22 a pozszczytowa</t>
  </si>
  <si>
    <t>C 22 b dzień</t>
  </si>
  <si>
    <t>C 22 b noc</t>
  </si>
  <si>
    <t>RAZEM</t>
  </si>
  <si>
    <t>ENID_4071041202</t>
  </si>
  <si>
    <t>ENID_4071041194</t>
  </si>
  <si>
    <t>ENID_4071041193</t>
  </si>
  <si>
    <t>ENID_4071041327</t>
  </si>
  <si>
    <t xml:space="preserve"> ENID_4071041175 b.Lubogoszcz</t>
  </si>
  <si>
    <t>ENID_4071041187</t>
  </si>
  <si>
    <t>ENID_4071030246</t>
  </si>
  <si>
    <t>ENID_4071041176</t>
  </si>
  <si>
    <t>ENID_4071041177</t>
  </si>
  <si>
    <t>ENID_4071032775</t>
  </si>
  <si>
    <t>ENID_4071041173</t>
  </si>
  <si>
    <t>ENID_4071041170</t>
  </si>
  <si>
    <t>ENID_4071041174</t>
  </si>
  <si>
    <t>ENID_4071060519</t>
  </si>
  <si>
    <t>ENID_4071041172</t>
  </si>
  <si>
    <t>ENID_4071009456</t>
  </si>
  <si>
    <t>ENID_4071017234</t>
  </si>
  <si>
    <t>ENID_4071009476</t>
  </si>
  <si>
    <t xml:space="preserve">ENID_4071041188                                                                                           </t>
  </si>
  <si>
    <t>ENID_4071041189</t>
  </si>
  <si>
    <t xml:space="preserve">ENID_4071041190 </t>
  </si>
  <si>
    <t xml:space="preserve">ENID_4071041191 </t>
  </si>
  <si>
    <t>ENID_4071041467</t>
  </si>
  <si>
    <t>ENID_4071041427</t>
  </si>
  <si>
    <t>ENID_4071041198</t>
  </si>
  <si>
    <t>ENID_4071041396</t>
  </si>
  <si>
    <t>ENID_4071041402</t>
  </si>
  <si>
    <t>ENID_4071041179</t>
  </si>
  <si>
    <t>ENID_4071041203</t>
  </si>
  <si>
    <t>ENID_4071009507</t>
  </si>
  <si>
    <t>kod FPP ENID_4071009409</t>
  </si>
  <si>
    <t>ENID_4071041199 ENID_4071041200</t>
  </si>
  <si>
    <t>ENID_4071107574</t>
  </si>
  <si>
    <t>ENID_4071041180</t>
  </si>
  <si>
    <t>ENID_4071009528</t>
  </si>
  <si>
    <t>Szkoła - ul. Matejki 11, 34-730 Mszana Dolna</t>
  </si>
  <si>
    <t>Zużycie energii w okresie ostatnich 12 miesięcy w kWh</t>
  </si>
  <si>
    <t xml:space="preserve">Budynek szkoły                           </t>
  </si>
  <si>
    <t xml:space="preserve">  Budynek Lubogoszcz ul. Orkana 1, 34-600 Limanowa</t>
  </si>
  <si>
    <t xml:space="preserve">ENID_4071010218 b.szkoły              </t>
  </si>
  <si>
    <t xml:space="preserve">14kW-b.szkoły   </t>
  </si>
  <si>
    <t>47kW-budynek szkoły</t>
  </si>
  <si>
    <t>IV-budynek szkoły</t>
  </si>
  <si>
    <t>C21-budynek szkoły</t>
  </si>
  <si>
    <t>6.</t>
  </si>
  <si>
    <t>22kW</t>
  </si>
  <si>
    <t>6kW</t>
  </si>
  <si>
    <t>Trójfazowy 230V/400V</t>
  </si>
  <si>
    <t>71575- nr kontrahenta</t>
  </si>
  <si>
    <t>ENID_4071041192</t>
  </si>
  <si>
    <t>25kV</t>
  </si>
  <si>
    <t>20 kW-budynek Lubogoszcz</t>
  </si>
  <si>
    <t>4kW-b.Lubogoszcz</t>
  </si>
  <si>
    <t>97/001345</t>
  </si>
  <si>
    <t>6/zasilanie hali -na zewnątrz budynku hali</t>
  </si>
  <si>
    <t>6/ IV</t>
  </si>
  <si>
    <t>6/70kW</t>
  </si>
  <si>
    <t>400 V pomiar półpośredni</t>
  </si>
  <si>
    <t>PLTAUD297005298326</t>
  </si>
  <si>
    <t>Model 6C8d-trójfazowy-jednotaryfowy bezpośredni</t>
  </si>
  <si>
    <t>99708276 b. szkoły</t>
  </si>
  <si>
    <t>Centrum Rekreacji i Balneologii Poręba Wielka, 34-735 Niedźwieź</t>
  </si>
  <si>
    <t>Zaciski rozłączniko - uziemnika za rozłącznikiem w kierunku instalacji odbiorcy (słup nr L25 linii napowietrznej 15kV)</t>
  </si>
  <si>
    <t>B21</t>
  </si>
  <si>
    <t>III</t>
  </si>
  <si>
    <t>15kV</t>
  </si>
  <si>
    <t>Półpośredni 3 fazowy</t>
  </si>
  <si>
    <t>PLTAUD297005290814</t>
  </si>
  <si>
    <t>Napowietrzne</t>
  </si>
  <si>
    <t>Końcówki kabla zasilającego YAKY 4x120mm2 podłączone do zacisków podstaw bezpieczników mocy w rozdzielni n.n stacji transformatorowej nr 7263 pozostające w eksploatacji odbiorcy</t>
  </si>
  <si>
    <t>Licznik energii czynnej bezpośredni typu 7 C52</t>
  </si>
  <si>
    <t>Licznik energii czynnej 1-taryfowy ze wskaźnikiem mocy max i energii biernej</t>
  </si>
  <si>
    <t>Kablowe ziemne</t>
  </si>
  <si>
    <t>21kW</t>
  </si>
  <si>
    <t>brak danych</t>
  </si>
  <si>
    <t>a) Przekładniki prądowe o przekładni 100/5 A                                    b) Licznik energii czynnej 1-taryfowy ze wskaźnikiem mocy max                                                            c) Licznik energii biernej 1-taryfowy</t>
  </si>
  <si>
    <t>Szynami do części n/n rozdzielni wewnętrznej stacji trafo</t>
  </si>
  <si>
    <t>Kablowy,      napowietrzny</t>
  </si>
  <si>
    <t>Tauron Dystrybucja S.A.</t>
  </si>
  <si>
    <t>B21 całodobowa</t>
  </si>
  <si>
    <t>C 11 całodobowa</t>
  </si>
  <si>
    <t>C21 całodobowa</t>
  </si>
  <si>
    <t>G 11 całodobowa</t>
  </si>
  <si>
    <t>TAURON Sprzedaż       Sp. z o. o.</t>
  </si>
  <si>
    <t xml:space="preserve">TAURON Sprzedaż       Sp. z o.o. </t>
  </si>
  <si>
    <t>TAURON Sprzedaż       Sp. z o.o.</t>
  </si>
  <si>
    <t>TAURON Sprzedaż        Sp. z o. o.</t>
  </si>
  <si>
    <t xml:space="preserve">TAURON Sprzedaż       Sp. z o. o. </t>
  </si>
  <si>
    <t>siódma</t>
  </si>
  <si>
    <t>Dom Pomocy Społecznej w Szczyrzycu, Szczyrzyc 182, 34-623 Szczyrzyc</t>
  </si>
  <si>
    <t>Starostwo Powiatowe w Limanowej, ul. J. Marka 9, 34-600 Limanowa</t>
  </si>
  <si>
    <t>3 fazowy typ licznika         16EC3 rn/1; 3x230/400V                                0,25-5(80)A;50Hz              (PAFAL)</t>
  </si>
  <si>
    <t>Powiatowy Zarząd Dróg w Limanowej</t>
  </si>
  <si>
    <t>Specjalny Ośrodek Szkolno Wychowawczy Dobra 364, 34-642 Dobra</t>
  </si>
  <si>
    <t>Stacja Przygotowania Wody, 34-735 Poręba Wielka dz. nr 55/2</t>
  </si>
  <si>
    <t>Zaciski prądowe wyjściowe aparatu zalicznikowego</t>
  </si>
  <si>
    <t>0,4kV</t>
  </si>
  <si>
    <t>20kW</t>
  </si>
  <si>
    <t>3-fazowy, bezpośredni</t>
  </si>
  <si>
    <t>97/1001151</t>
  </si>
  <si>
    <t>PLTAUD297005381007</t>
  </si>
  <si>
    <t>TAURON Sprzedaż Sp. z o.o.</t>
  </si>
  <si>
    <t>Planowane zużycie energii elektrycznej w okresie od 01.01.2020 r. do 31.12.2020 r. (12 m-cy) w kWh</t>
  </si>
  <si>
    <t>ósma</t>
  </si>
  <si>
    <t>trzecia</t>
  </si>
  <si>
    <t>2020 i 2021</t>
  </si>
  <si>
    <t>Planowane zużycie energii elektrycznej w okresie od 01.01.2020 r. do 31.12.2021 r. (24 m-ce) w kWh</t>
  </si>
  <si>
    <t xml:space="preserve">407000420 Tauron </t>
  </si>
  <si>
    <t xml:space="preserve">97/0001362 Tauron </t>
  </si>
  <si>
    <t>97/0001367</t>
  </si>
  <si>
    <t>Budynek szkoły - ul.W. Witosa 5, 34-600 Limanowa</t>
  </si>
  <si>
    <t>Budynek szkoły - ul. W. Witosa 5, 34-600 Limanowa</t>
  </si>
  <si>
    <t>6/ budynek hali sportowej</t>
  </si>
  <si>
    <t>Dom Pomocy Społecznej ul.W. Witosa 24/26,              34-600 Limanowa - duży licznik</t>
  </si>
  <si>
    <t>Dom Pomocy Społecznej ul.W. Witosa 24/26,              34-600 Limanowa - mały licznik</t>
  </si>
  <si>
    <t>230 V</t>
  </si>
  <si>
    <t xml:space="preserve">63kW                 </t>
  </si>
  <si>
    <t xml:space="preserve">1-fazowy                     </t>
  </si>
  <si>
    <t xml:space="preserve">  3-fazowy</t>
  </si>
  <si>
    <t xml:space="preserve">                    407000107-duży licznik</t>
  </si>
  <si>
    <t xml:space="preserve">40700043-mały licznik                    </t>
  </si>
  <si>
    <t xml:space="preserve">                            ENID_4071041201</t>
  </si>
  <si>
    <t xml:space="preserve">ENID_4071041376                            </t>
  </si>
  <si>
    <t xml:space="preserve">Zmodyfikowany załącznik nr 6 </t>
  </si>
</sst>
</file>

<file path=xl/styles.xml><?xml version="1.0" encoding="utf-8"?>
<styleSheet xmlns="http://schemas.openxmlformats.org/spreadsheetml/2006/main">
  <fonts count="26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20"/>
      <name val="Verdana"/>
      <family val="2"/>
      <charset val="238"/>
    </font>
    <font>
      <sz val="24"/>
      <name val="Calibri"/>
      <family val="2"/>
      <charset val="238"/>
    </font>
    <font>
      <b/>
      <sz val="20"/>
      <color theme="1"/>
      <name val="Verdana"/>
      <family val="2"/>
      <charset val="238"/>
    </font>
    <font>
      <sz val="20"/>
      <color theme="1"/>
      <name val="Verdana"/>
      <family val="2"/>
      <charset val="238"/>
    </font>
    <font>
      <sz val="21"/>
      <color theme="1"/>
      <name val="Calibri"/>
      <family val="2"/>
      <charset val="238"/>
    </font>
    <font>
      <b/>
      <sz val="21"/>
      <color theme="1"/>
      <name val="Calibri"/>
      <family val="2"/>
      <charset val="238"/>
    </font>
    <font>
      <sz val="21"/>
      <color theme="1"/>
      <name val="Times New Roman"/>
      <family val="1"/>
      <charset val="238"/>
    </font>
    <font>
      <b/>
      <sz val="21"/>
      <color theme="1"/>
      <name val="Times New Roman"/>
      <family val="1"/>
      <charset val="238"/>
    </font>
    <font>
      <b/>
      <i/>
      <sz val="20"/>
      <color theme="1"/>
      <name val="Verdana"/>
      <family val="2"/>
      <charset val="238"/>
    </font>
    <font>
      <sz val="24"/>
      <color theme="1"/>
      <name val="Calibri"/>
      <family val="2"/>
      <charset val="238"/>
    </font>
    <font>
      <b/>
      <sz val="36"/>
      <color theme="1"/>
      <name val="Calibri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1">
    <xf numFmtId="0" fontId="0" fillId="0" borderId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8" borderId="0" applyNumberFormat="0" applyBorder="0" applyAlignment="0" applyProtection="0"/>
    <xf numFmtId="0" fontId="6" fillId="2" borderId="1" applyNumberFormat="0" applyAlignment="0" applyProtection="0"/>
    <xf numFmtId="0" fontId="7" fillId="9" borderId="2" applyNumberFormat="0" applyAlignment="0" applyProtection="0"/>
    <xf numFmtId="0" fontId="9" fillId="0" borderId="3" applyNumberFormat="0" applyFill="0" applyAlignment="0" applyProtection="0"/>
    <xf numFmtId="0" fontId="10" fillId="10" borderId="4" applyNumberFormat="0" applyAlignment="0" applyProtection="0"/>
    <xf numFmtId="0" fontId="3" fillId="0" borderId="5" applyNumberFormat="0" applyFill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8" fillId="9" borderId="1" applyNumberFormat="0" applyAlignment="0" applyProtection="0"/>
    <xf numFmtId="0" fontId="13" fillId="0" borderId="8" applyNumberFormat="0" applyFill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11" borderId="9" applyNumberFormat="0" applyFont="0" applyAlignment="0" applyProtection="0"/>
  </cellStyleXfs>
  <cellXfs count="137">
    <xf numFmtId="0" fontId="0" fillId="0" borderId="0" xfId="0"/>
    <xf numFmtId="0" fontId="17" fillId="12" borderId="10" xfId="0" applyFont="1" applyFill="1" applyBorder="1" applyAlignment="1">
      <alignment horizontal="center" vertical="center" wrapText="1"/>
    </xf>
    <xf numFmtId="3" fontId="18" fillId="0" borderId="11" xfId="0" applyNumberFormat="1" applyFont="1" applyFill="1" applyBorder="1" applyAlignment="1">
      <alignment horizontal="center" vertical="center" wrapText="1"/>
    </xf>
    <xf numFmtId="3" fontId="18" fillId="0" borderId="12" xfId="0" applyNumberFormat="1" applyFont="1" applyFill="1" applyBorder="1" applyAlignment="1">
      <alignment horizontal="center" vertical="center" wrapText="1"/>
    </xf>
    <xf numFmtId="3" fontId="18" fillId="0" borderId="13" xfId="0" applyNumberFormat="1" applyFont="1" applyFill="1" applyBorder="1" applyAlignment="1">
      <alignment horizontal="center" vertical="center" wrapText="1"/>
    </xf>
    <xf numFmtId="3" fontId="18" fillId="0" borderId="14" xfId="0" applyNumberFormat="1" applyFont="1" applyFill="1" applyBorder="1" applyAlignment="1">
      <alignment horizontal="center" vertical="center" wrapText="1"/>
    </xf>
    <xf numFmtId="3" fontId="18" fillId="0" borderId="15" xfId="0" applyNumberFormat="1" applyFont="1" applyFill="1" applyBorder="1" applyAlignment="1">
      <alignment horizontal="center" vertical="center" wrapText="1"/>
    </xf>
    <xf numFmtId="3" fontId="18" fillId="0" borderId="16" xfId="0" applyNumberFormat="1" applyFont="1" applyFill="1" applyBorder="1" applyAlignment="1">
      <alignment horizontal="center" vertical="center" wrapText="1"/>
    </xf>
    <xf numFmtId="0" fontId="18" fillId="0" borderId="16" xfId="0" applyFont="1" applyFill="1" applyBorder="1" applyAlignment="1">
      <alignment horizontal="center" vertical="center" wrapText="1"/>
    </xf>
    <xf numFmtId="0" fontId="19" fillId="0" borderId="0" xfId="0" applyFont="1" applyFill="1"/>
    <xf numFmtId="0" fontId="20" fillId="0" borderId="0" xfId="0" applyFont="1" applyFill="1"/>
    <xf numFmtId="0" fontId="18" fillId="0" borderId="0" xfId="0" applyFont="1" applyFill="1"/>
    <xf numFmtId="0" fontId="18" fillId="13" borderId="17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left" vertical="center" wrapText="1"/>
    </xf>
    <xf numFmtId="0" fontId="18" fillId="0" borderId="18" xfId="0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18" fillId="0" borderId="12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 wrapText="1"/>
    </xf>
    <xf numFmtId="0" fontId="18" fillId="0" borderId="0" xfId="0" applyFont="1" applyFill="1" applyBorder="1"/>
    <xf numFmtId="0" fontId="18" fillId="0" borderId="22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vertical="center" wrapText="1"/>
    </xf>
    <xf numFmtId="0" fontId="18" fillId="0" borderId="13" xfId="0" applyFont="1" applyFill="1" applyBorder="1" applyAlignment="1">
      <alignment vertical="center" wrapText="1"/>
    </xf>
    <xf numFmtId="0" fontId="18" fillId="0" borderId="23" xfId="0" applyFont="1" applyFill="1" applyBorder="1"/>
    <xf numFmtId="0" fontId="18" fillId="0" borderId="24" xfId="0" applyFont="1" applyFill="1" applyBorder="1"/>
    <xf numFmtId="0" fontId="18" fillId="0" borderId="15" xfId="0" applyFont="1" applyFill="1" applyBorder="1" applyAlignment="1">
      <alignment horizontal="center" vertical="center"/>
    </xf>
    <xf numFmtId="0" fontId="18" fillId="0" borderId="12" xfId="0" applyNumberFormat="1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/>
    </xf>
    <xf numFmtId="0" fontId="18" fillId="0" borderId="27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horizontal="center" vertical="center"/>
    </xf>
    <xf numFmtId="3" fontId="18" fillId="0" borderId="25" xfId="0" applyNumberFormat="1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/>
    </xf>
    <xf numFmtId="0" fontId="18" fillId="13" borderId="13" xfId="0" applyFont="1" applyFill="1" applyBorder="1" applyAlignment="1">
      <alignment horizontal="center" vertical="center" wrapText="1"/>
    </xf>
    <xf numFmtId="0" fontId="18" fillId="0" borderId="13" xfId="0" applyFont="1" applyFill="1" applyBorder="1" applyAlignment="1">
      <alignment horizontal="left" vertical="center" wrapText="1"/>
    </xf>
    <xf numFmtId="0" fontId="18" fillId="0" borderId="16" xfId="0" applyFont="1" applyFill="1" applyBorder="1" applyAlignment="1">
      <alignment vertical="center" wrapText="1"/>
    </xf>
    <xf numFmtId="0" fontId="21" fillId="0" borderId="0" xfId="0" applyFont="1" applyFill="1" applyAlignment="1">
      <alignment wrapText="1"/>
    </xf>
    <xf numFmtId="0" fontId="21" fillId="0" borderId="0" xfId="0" applyFont="1" applyFill="1"/>
    <xf numFmtId="0" fontId="19" fillId="0" borderId="0" xfId="0" applyFont="1" applyFill="1" applyAlignment="1">
      <alignment wrapText="1"/>
    </xf>
    <xf numFmtId="0" fontId="20" fillId="0" borderId="0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wrapText="1"/>
    </xf>
    <xf numFmtId="3" fontId="19" fillId="0" borderId="0" xfId="0" applyNumberFormat="1" applyFont="1" applyFill="1" applyBorder="1" applyAlignment="1"/>
    <xf numFmtId="3" fontId="20" fillId="0" borderId="0" xfId="0" applyNumberFormat="1" applyFont="1" applyFill="1" applyBorder="1" applyAlignment="1"/>
    <xf numFmtId="0" fontId="19" fillId="0" borderId="0" xfId="0" applyFont="1" applyFill="1" applyAlignment="1">
      <alignment horizontal="right"/>
    </xf>
    <xf numFmtId="0" fontId="18" fillId="13" borderId="28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vertical="center" wrapText="1"/>
    </xf>
    <xf numFmtId="38" fontId="18" fillId="0" borderId="25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/>
    </xf>
    <xf numFmtId="0" fontId="21" fillId="0" borderId="0" xfId="0" applyFont="1" applyFill="1" applyBorder="1"/>
    <xf numFmtId="0" fontId="21" fillId="0" borderId="0" xfId="0" applyFont="1" applyFill="1" applyBorder="1" applyAlignment="1">
      <alignment wrapText="1"/>
    </xf>
    <xf numFmtId="0" fontId="21" fillId="0" borderId="0" xfId="0" applyFont="1" applyFill="1" applyBorder="1" applyAlignment="1">
      <alignment horizontal="left" wrapText="1"/>
    </xf>
    <xf numFmtId="3" fontId="22" fillId="0" borderId="29" xfId="0" applyNumberFormat="1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 wrapText="1"/>
    </xf>
    <xf numFmtId="3" fontId="19" fillId="0" borderId="0" xfId="0" applyNumberFormat="1" applyFont="1" applyFill="1" applyAlignment="1">
      <alignment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21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/>
    </xf>
    <xf numFmtId="3" fontId="19" fillId="0" borderId="15" xfId="0" applyNumberFormat="1" applyFont="1" applyFill="1" applyBorder="1" applyAlignment="1">
      <alignment horizontal="center" vertical="center" wrapText="1"/>
    </xf>
    <xf numFmtId="3" fontId="19" fillId="0" borderId="15" xfId="0" applyNumberFormat="1" applyFont="1" applyFill="1" applyBorder="1" applyAlignment="1">
      <alignment horizontal="center" vertical="center"/>
    </xf>
    <xf numFmtId="3" fontId="20" fillId="0" borderId="15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 vertical="center"/>
    </xf>
    <xf numFmtId="3" fontId="18" fillId="0" borderId="27" xfId="0" applyNumberFormat="1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/>
    </xf>
    <xf numFmtId="0" fontId="18" fillId="0" borderId="30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32" xfId="0" applyFont="1" applyFill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3" fontId="15" fillId="0" borderId="16" xfId="0" applyNumberFormat="1" applyFont="1" applyFill="1" applyBorder="1" applyAlignment="1">
      <alignment horizontal="center" vertical="center" wrapText="1"/>
    </xf>
    <xf numFmtId="3" fontId="18" fillId="13" borderId="12" xfId="0" applyNumberFormat="1" applyFont="1" applyFill="1" applyBorder="1" applyAlignment="1">
      <alignment horizontal="center" vertical="center" wrapText="1"/>
    </xf>
    <xf numFmtId="3" fontId="15" fillId="13" borderId="12" xfId="0" applyNumberFormat="1" applyFont="1" applyFill="1" applyBorder="1" applyAlignment="1">
      <alignment horizontal="center" vertical="center" wrapText="1"/>
    </xf>
    <xf numFmtId="3" fontId="18" fillId="13" borderId="15" xfId="0" applyNumberFormat="1" applyFont="1" applyFill="1" applyBorder="1" applyAlignment="1">
      <alignment horizontal="center" vertical="center" wrapText="1"/>
    </xf>
    <xf numFmtId="3" fontId="15" fillId="13" borderId="15" xfId="0" applyNumberFormat="1" applyFont="1" applyFill="1" applyBorder="1" applyAlignment="1">
      <alignment horizontal="center" vertical="center" wrapText="1"/>
    </xf>
    <xf numFmtId="0" fontId="18" fillId="13" borderId="12" xfId="0" applyFont="1" applyFill="1" applyBorder="1" applyAlignment="1">
      <alignment horizontal="center" vertical="center" wrapText="1"/>
    </xf>
    <xf numFmtId="0" fontId="18" fillId="13" borderId="15" xfId="0" applyFont="1" applyFill="1" applyBorder="1" applyAlignment="1">
      <alignment horizontal="center" vertical="center" wrapText="1"/>
    </xf>
    <xf numFmtId="3" fontId="18" fillId="13" borderId="25" xfId="0" applyNumberFormat="1" applyFont="1" applyFill="1" applyBorder="1" applyAlignment="1">
      <alignment horizontal="center" vertical="center" wrapText="1"/>
    </xf>
    <xf numFmtId="3" fontId="18" fillId="13" borderId="13" xfId="0" applyNumberFormat="1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0" borderId="22" xfId="0" applyFont="1" applyFill="1" applyBorder="1" applyAlignment="1">
      <alignment horizontal="center" vertical="center" wrapText="1"/>
    </xf>
    <xf numFmtId="0" fontId="18" fillId="0" borderId="33" xfId="0" applyFont="1" applyFill="1" applyBorder="1" applyAlignment="1">
      <alignment horizontal="center" vertical="center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22" xfId="0" applyNumberFormat="1" applyFont="1" applyFill="1" applyBorder="1" applyAlignment="1">
      <alignment horizontal="center" vertical="center"/>
    </xf>
    <xf numFmtId="0" fontId="18" fillId="13" borderId="28" xfId="0" applyFont="1" applyFill="1" applyBorder="1" applyAlignment="1">
      <alignment horizontal="center" vertical="center"/>
    </xf>
    <xf numFmtId="0" fontId="18" fillId="13" borderId="35" xfId="0" applyFont="1" applyFill="1" applyBorder="1" applyAlignment="1">
      <alignment horizontal="center" vertical="center"/>
    </xf>
    <xf numFmtId="0" fontId="18" fillId="13" borderId="36" xfId="0" applyFont="1" applyFill="1" applyBorder="1" applyAlignment="1">
      <alignment horizontal="center" vertical="center"/>
    </xf>
    <xf numFmtId="0" fontId="18" fillId="0" borderId="25" xfId="0" applyFont="1" applyFill="1" applyBorder="1" applyAlignment="1">
      <alignment horizontal="center" vertical="center" wrapText="1"/>
    </xf>
    <xf numFmtId="0" fontId="18" fillId="0" borderId="27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20" fillId="0" borderId="26" xfId="0" applyFont="1" applyFill="1" applyBorder="1" applyAlignment="1">
      <alignment horizontal="center" vertical="center" wrapText="1"/>
    </xf>
    <xf numFmtId="0" fontId="20" fillId="0" borderId="37" xfId="0" applyFont="1" applyFill="1" applyBorder="1" applyAlignment="1">
      <alignment horizontal="center" vertical="center" wrapText="1"/>
    </xf>
    <xf numFmtId="0" fontId="20" fillId="0" borderId="38" xfId="0" applyFont="1" applyFill="1" applyBorder="1" applyAlignment="1">
      <alignment horizontal="center" vertical="center" wrapText="1"/>
    </xf>
    <xf numFmtId="0" fontId="22" fillId="0" borderId="39" xfId="0" applyFont="1" applyFill="1" applyBorder="1" applyAlignment="1">
      <alignment horizontal="center" wrapText="1"/>
    </xf>
    <xf numFmtId="0" fontId="22" fillId="0" borderId="40" xfId="0" applyFont="1" applyFill="1" applyBorder="1" applyAlignment="1">
      <alignment horizontal="center" wrapText="1"/>
    </xf>
    <xf numFmtId="0" fontId="25" fillId="0" borderId="0" xfId="0" applyFont="1" applyFill="1" applyAlignment="1">
      <alignment horizontal="center"/>
    </xf>
    <xf numFmtId="0" fontId="18" fillId="0" borderId="25" xfId="0" applyFont="1" applyFill="1" applyBorder="1" applyAlignment="1">
      <alignment horizontal="left" vertical="center" wrapText="1"/>
    </xf>
    <xf numFmtId="0" fontId="18" fillId="0" borderId="27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18" fillId="0" borderId="32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3" fontId="19" fillId="0" borderId="26" xfId="0" applyNumberFormat="1" applyFont="1" applyFill="1" applyBorder="1" applyAlignment="1">
      <alignment horizontal="left"/>
    </xf>
    <xf numFmtId="3" fontId="19" fillId="0" borderId="37" xfId="0" applyNumberFormat="1" applyFont="1" applyFill="1" applyBorder="1" applyAlignment="1">
      <alignment horizontal="left"/>
    </xf>
    <xf numFmtId="3" fontId="19" fillId="0" borderId="38" xfId="0" applyNumberFormat="1" applyFont="1" applyFill="1" applyBorder="1" applyAlignment="1">
      <alignment horizontal="left"/>
    </xf>
    <xf numFmtId="0" fontId="20" fillId="0" borderId="26" xfId="0" applyFont="1" applyFill="1" applyBorder="1" applyAlignment="1">
      <alignment horizontal="center"/>
    </xf>
    <xf numFmtId="0" fontId="20" fillId="0" borderId="37" xfId="0" applyFont="1" applyFill="1" applyBorder="1" applyAlignment="1">
      <alignment horizontal="center"/>
    </xf>
    <xf numFmtId="0" fontId="20" fillId="0" borderId="38" xfId="0" applyFont="1" applyFill="1" applyBorder="1" applyAlignment="1">
      <alignment horizontal="center"/>
    </xf>
    <xf numFmtId="0" fontId="19" fillId="0" borderId="26" xfId="0" applyFont="1" applyFill="1" applyBorder="1" applyAlignment="1">
      <alignment horizontal="left"/>
    </xf>
    <xf numFmtId="0" fontId="19" fillId="0" borderId="37" xfId="0" applyFont="1" applyFill="1" applyBorder="1" applyAlignment="1">
      <alignment horizontal="left"/>
    </xf>
    <xf numFmtId="0" fontId="19" fillId="0" borderId="38" xfId="0" applyFont="1" applyFill="1" applyBorder="1" applyAlignment="1">
      <alignment horizontal="left"/>
    </xf>
    <xf numFmtId="0" fontId="18" fillId="13" borderId="41" xfId="0" applyFont="1" applyFill="1" applyBorder="1" applyAlignment="1">
      <alignment horizontal="center" vertical="center"/>
    </xf>
    <xf numFmtId="0" fontId="18" fillId="13" borderId="42" xfId="0" applyFont="1" applyFill="1" applyBorder="1" applyAlignment="1">
      <alignment horizontal="center" vertical="center"/>
    </xf>
    <xf numFmtId="0" fontId="18" fillId="13" borderId="43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0" fontId="18" fillId="0" borderId="44" xfId="0" applyFont="1" applyFill="1" applyBorder="1" applyAlignment="1">
      <alignment horizontal="center" vertical="center" wrapText="1"/>
    </xf>
    <xf numFmtId="0" fontId="18" fillId="0" borderId="25" xfId="0" applyFont="1" applyFill="1" applyBorder="1" applyAlignment="1">
      <alignment horizontal="center" vertical="center"/>
    </xf>
    <xf numFmtId="0" fontId="18" fillId="0" borderId="45" xfId="0" applyFont="1" applyFill="1" applyBorder="1" applyAlignment="1">
      <alignment horizontal="center" vertical="center" wrapText="1"/>
    </xf>
    <xf numFmtId="0" fontId="18" fillId="0" borderId="37" xfId="0" applyFont="1" applyFill="1" applyBorder="1" applyAlignment="1">
      <alignment horizontal="center" vertical="center" wrapText="1"/>
    </xf>
    <xf numFmtId="0" fontId="18" fillId="0" borderId="46" xfId="0" applyFont="1" applyFill="1" applyBorder="1" applyAlignment="1">
      <alignment horizontal="center" vertical="center" wrapText="1"/>
    </xf>
    <xf numFmtId="0" fontId="18" fillId="0" borderId="47" xfId="0" applyFont="1" applyFill="1" applyBorder="1" applyAlignment="1">
      <alignment horizontal="center" vertical="center" wrapText="1"/>
    </xf>
    <xf numFmtId="3" fontId="24" fillId="13" borderId="14" xfId="0" applyNumberFormat="1" applyFont="1" applyFill="1" applyBorder="1" applyAlignment="1">
      <alignment horizontal="center" vertical="center"/>
    </xf>
    <xf numFmtId="3" fontId="16" fillId="13" borderId="14" xfId="0" applyNumberFormat="1" applyFont="1" applyFill="1" applyBorder="1" applyAlignment="1">
      <alignment horizontal="center" vertical="center"/>
    </xf>
    <xf numFmtId="0" fontId="23" fillId="0" borderId="0" xfId="0" applyFont="1" applyFill="1" applyAlignment="1">
      <alignment horizontal="right" vertical="center"/>
    </xf>
  </cellXfs>
  <cellStyles count="21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Obliczenia" xfId="15" builtinId="22" customBuiltin="1"/>
    <cellStyle name="Suma" xfId="16" builtinId="25" customBuiltin="1"/>
    <cellStyle name="Tekst objaśnienia" xfId="17" builtinId="53" customBuiltin="1"/>
    <cellStyle name="Tekst ostrzeżenia" xfId="18" builtinId="11" customBuiltin="1"/>
    <cellStyle name="Tytuł" xfId="19" builtinId="15" customBuiltin="1"/>
    <cellStyle name="Uwaga" xfId="20" builtinId="1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91"/>
  <sheetViews>
    <sheetView tabSelected="1" topLeftCell="A48" zoomScale="40" zoomScaleNormal="40" workbookViewId="0">
      <selection activeCell="I64" sqref="I64"/>
    </sheetView>
  </sheetViews>
  <sheetFormatPr defaultRowHeight="27.75"/>
  <cols>
    <col min="1" max="1" width="8.42578125" style="9" customWidth="1"/>
    <col min="2" max="2" width="46.5703125" style="9" customWidth="1"/>
    <col min="3" max="3" width="38.28515625" style="9" customWidth="1"/>
    <col min="4" max="4" width="34.85546875" style="9" customWidth="1"/>
    <col min="5" max="5" width="34.85546875" style="9" hidden="1" customWidth="1"/>
    <col min="6" max="6" width="32.85546875" style="9" customWidth="1"/>
    <col min="7" max="7" width="26.7109375" style="9" customWidth="1"/>
    <col min="8" max="8" width="34" style="9" customWidth="1"/>
    <col min="9" max="9" width="50.28515625" style="9" customWidth="1"/>
    <col min="10" max="10" width="29.28515625" style="9" customWidth="1"/>
    <col min="11" max="11" width="22.140625" style="9" customWidth="1"/>
    <col min="12" max="12" width="24.42578125" style="9" customWidth="1"/>
    <col min="13" max="13" width="29.7109375" style="9" customWidth="1"/>
    <col min="14" max="14" width="26.85546875" style="9" customWidth="1"/>
    <col min="15" max="15" width="40.7109375" style="9" customWidth="1"/>
    <col min="16" max="16" width="33.140625" style="9" customWidth="1"/>
    <col min="17" max="17" width="38.28515625" style="9" customWidth="1"/>
    <col min="18" max="18" width="29.85546875" style="9" customWidth="1"/>
    <col min="19" max="19" width="41.42578125" style="9" customWidth="1"/>
    <col min="20" max="20" width="35.42578125" style="9" customWidth="1"/>
    <col min="21" max="21" width="24.28515625" style="9" customWidth="1"/>
    <col min="22" max="22" width="33" style="9" customWidth="1"/>
    <col min="23" max="24" width="15.28515625" style="9" customWidth="1"/>
    <col min="25" max="25" width="17.5703125" style="9" customWidth="1"/>
    <col min="26" max="16384" width="9.140625" style="9"/>
  </cols>
  <sheetData>
    <row r="1" spans="1:256" ht="71.25" customHeight="1">
      <c r="B1" s="68"/>
      <c r="Q1" s="136" t="s">
        <v>333</v>
      </c>
      <c r="R1" s="136"/>
      <c r="S1" s="136"/>
      <c r="T1" s="136"/>
      <c r="U1" s="136"/>
      <c r="V1" s="136"/>
    </row>
    <row r="2" spans="1:256" ht="46.5">
      <c r="A2" s="108" t="s">
        <v>203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</row>
    <row r="3" spans="1:256">
      <c r="C3" s="10"/>
    </row>
    <row r="4" spans="1:256" ht="15" customHeight="1"/>
    <row r="5" spans="1:256" s="11" customFormat="1" ht="267.75" customHeight="1" thickBot="1">
      <c r="A5" s="1" t="s">
        <v>0</v>
      </c>
      <c r="B5" s="1" t="s">
        <v>1</v>
      </c>
      <c r="C5" s="1" t="s">
        <v>2</v>
      </c>
      <c r="D5" s="1" t="s">
        <v>246</v>
      </c>
      <c r="E5" s="1" t="s">
        <v>312</v>
      </c>
      <c r="F5" s="1" t="s">
        <v>316</v>
      </c>
      <c r="G5" s="1" t="s">
        <v>3</v>
      </c>
      <c r="H5" s="1" t="s">
        <v>4</v>
      </c>
      <c r="I5" s="1" t="s">
        <v>5</v>
      </c>
      <c r="J5" s="1" t="s">
        <v>6</v>
      </c>
      <c r="K5" s="1" t="s">
        <v>7</v>
      </c>
      <c r="L5" s="1" t="s">
        <v>8</v>
      </c>
      <c r="M5" s="1" t="s">
        <v>9</v>
      </c>
      <c r="N5" s="1" t="s">
        <v>10</v>
      </c>
      <c r="O5" s="1" t="s">
        <v>11</v>
      </c>
      <c r="P5" s="1" t="s">
        <v>12</v>
      </c>
      <c r="Q5" s="1" t="s">
        <v>13</v>
      </c>
      <c r="R5" s="1" t="s">
        <v>14</v>
      </c>
      <c r="S5" s="1" t="s">
        <v>15</v>
      </c>
      <c r="T5" s="1" t="s">
        <v>16</v>
      </c>
      <c r="U5" s="1" t="s">
        <v>17</v>
      </c>
    </row>
    <row r="6" spans="1:256" ht="141" customHeight="1" thickBot="1">
      <c r="A6" s="12" t="s">
        <v>18</v>
      </c>
      <c r="B6" s="13" t="s">
        <v>19</v>
      </c>
      <c r="C6" s="8" t="s">
        <v>19</v>
      </c>
      <c r="D6" s="2">
        <v>43673</v>
      </c>
      <c r="E6" s="2">
        <v>45000</v>
      </c>
      <c r="F6" s="2">
        <v>90000</v>
      </c>
      <c r="G6" s="8">
        <v>1</v>
      </c>
      <c r="H6" s="8" t="s">
        <v>100</v>
      </c>
      <c r="I6" s="8" t="s">
        <v>129</v>
      </c>
      <c r="J6" s="8" t="s">
        <v>20</v>
      </c>
      <c r="K6" s="8" t="s">
        <v>21</v>
      </c>
      <c r="L6" s="8">
        <v>400</v>
      </c>
      <c r="M6" s="8" t="s">
        <v>130</v>
      </c>
      <c r="N6" s="8" t="s">
        <v>130</v>
      </c>
      <c r="O6" s="8" t="s">
        <v>131</v>
      </c>
      <c r="P6" s="8">
        <v>71062043</v>
      </c>
      <c r="Q6" s="13" t="s">
        <v>210</v>
      </c>
      <c r="R6" s="8">
        <v>70076909</v>
      </c>
      <c r="S6" s="8" t="s">
        <v>288</v>
      </c>
      <c r="T6" s="8" t="s">
        <v>293</v>
      </c>
      <c r="U6" s="14" t="s">
        <v>313</v>
      </c>
      <c r="EH6" s="15"/>
      <c r="EI6" s="15"/>
      <c r="EJ6" s="15"/>
      <c r="EK6" s="15"/>
      <c r="EL6" s="15"/>
      <c r="EM6" s="15"/>
      <c r="EN6" s="15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  <c r="FA6" s="15"/>
      <c r="FB6" s="15"/>
      <c r="FC6" s="15"/>
      <c r="FD6" s="15"/>
      <c r="FE6" s="15"/>
      <c r="FF6" s="15"/>
      <c r="FG6" s="15"/>
      <c r="FH6" s="15"/>
      <c r="FI6" s="15"/>
      <c r="FJ6" s="15"/>
      <c r="FK6" s="15"/>
      <c r="FL6" s="15"/>
      <c r="FM6" s="15"/>
      <c r="FN6" s="15"/>
      <c r="FO6" s="15"/>
      <c r="FP6" s="15"/>
      <c r="FQ6" s="15"/>
      <c r="FR6" s="15"/>
      <c r="FS6" s="15"/>
      <c r="FT6" s="15"/>
      <c r="FU6" s="15"/>
      <c r="FV6" s="15"/>
      <c r="FW6" s="15"/>
      <c r="FX6" s="15"/>
      <c r="FY6" s="15"/>
      <c r="FZ6" s="15"/>
      <c r="GA6" s="15"/>
      <c r="GB6" s="15"/>
      <c r="GC6" s="15"/>
      <c r="GD6" s="15"/>
      <c r="GE6" s="15"/>
      <c r="GF6" s="15"/>
      <c r="GG6" s="15"/>
      <c r="GH6" s="15"/>
      <c r="GI6" s="15"/>
      <c r="GJ6" s="15"/>
      <c r="GK6" s="15"/>
      <c r="GL6" s="15"/>
      <c r="GM6" s="15"/>
      <c r="GN6" s="15"/>
      <c r="GO6" s="15"/>
      <c r="GP6" s="15"/>
      <c r="GQ6" s="15"/>
      <c r="GR6" s="15"/>
      <c r="GS6" s="15"/>
      <c r="GT6" s="15"/>
      <c r="GU6" s="15"/>
      <c r="GV6" s="15"/>
      <c r="GW6" s="15"/>
      <c r="GX6" s="15"/>
      <c r="GY6" s="15"/>
      <c r="GZ6" s="15"/>
      <c r="HA6" s="15"/>
      <c r="HB6" s="15"/>
      <c r="HC6" s="15"/>
      <c r="HD6" s="15"/>
      <c r="HE6" s="15"/>
      <c r="HF6" s="15"/>
      <c r="HG6" s="15"/>
      <c r="HH6" s="15"/>
      <c r="HI6" s="15"/>
      <c r="HJ6" s="15"/>
      <c r="HK6" s="15"/>
      <c r="HL6" s="15"/>
      <c r="HM6" s="15"/>
      <c r="HN6" s="15"/>
      <c r="HO6" s="15"/>
      <c r="HP6" s="15"/>
      <c r="HQ6" s="15"/>
      <c r="HR6" s="15"/>
      <c r="HS6" s="15"/>
      <c r="HT6" s="15"/>
      <c r="HU6" s="15"/>
      <c r="HV6" s="15"/>
      <c r="HW6" s="15"/>
      <c r="HX6" s="15"/>
      <c r="HY6" s="15"/>
      <c r="HZ6" s="15"/>
      <c r="IA6" s="15"/>
      <c r="IB6" s="15"/>
      <c r="IC6" s="15"/>
      <c r="ID6" s="15"/>
      <c r="IE6" s="15"/>
      <c r="IF6" s="15"/>
      <c r="IG6" s="15"/>
      <c r="IH6" s="15"/>
      <c r="II6" s="15"/>
      <c r="IJ6" s="15"/>
      <c r="IK6" s="15"/>
      <c r="IL6" s="15"/>
      <c r="IM6" s="15"/>
      <c r="IN6" s="15"/>
      <c r="IO6" s="15"/>
      <c r="IP6" s="15"/>
      <c r="IQ6" s="15"/>
      <c r="IR6" s="15"/>
      <c r="IS6" s="15"/>
      <c r="IT6" s="15"/>
      <c r="IU6" s="15"/>
      <c r="IV6" s="15"/>
    </row>
    <row r="7" spans="1:256" ht="117" customHeight="1" thickBot="1">
      <c r="A7" s="97" t="s">
        <v>22</v>
      </c>
      <c r="B7" s="109" t="s">
        <v>24</v>
      </c>
      <c r="C7" s="16" t="s">
        <v>25</v>
      </c>
      <c r="D7" s="3">
        <v>9910</v>
      </c>
      <c r="E7" s="3">
        <v>9900</v>
      </c>
      <c r="F7" s="3">
        <v>19800</v>
      </c>
      <c r="G7" s="16">
        <v>1</v>
      </c>
      <c r="H7" s="16" t="s">
        <v>145</v>
      </c>
      <c r="I7" s="16" t="s">
        <v>120</v>
      </c>
      <c r="J7" s="16" t="s">
        <v>20</v>
      </c>
      <c r="K7" s="16" t="s">
        <v>21</v>
      </c>
      <c r="L7" s="16">
        <v>400</v>
      </c>
      <c r="M7" s="16" t="s">
        <v>121</v>
      </c>
      <c r="N7" s="16" t="s">
        <v>124</v>
      </c>
      <c r="O7" s="16" t="s">
        <v>269</v>
      </c>
      <c r="P7" s="16" t="s">
        <v>127</v>
      </c>
      <c r="Q7" s="16" t="s">
        <v>211</v>
      </c>
      <c r="R7" s="16">
        <v>12813724</v>
      </c>
      <c r="S7" s="16" t="s">
        <v>288</v>
      </c>
      <c r="T7" s="16" t="s">
        <v>293</v>
      </c>
      <c r="U7" s="17" t="s">
        <v>313</v>
      </c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  <c r="GA7" s="15"/>
      <c r="GB7" s="15"/>
      <c r="GC7" s="15"/>
      <c r="GD7" s="15"/>
      <c r="GE7" s="15"/>
      <c r="GF7" s="15"/>
      <c r="GG7" s="15"/>
      <c r="GH7" s="15"/>
      <c r="GI7" s="15"/>
      <c r="GJ7" s="15"/>
      <c r="GK7" s="15"/>
      <c r="GL7" s="15"/>
      <c r="GM7" s="15"/>
      <c r="GN7" s="15"/>
      <c r="GO7" s="15"/>
      <c r="GP7" s="15"/>
      <c r="GQ7" s="15"/>
      <c r="GR7" s="15"/>
      <c r="GS7" s="15"/>
      <c r="GT7" s="15"/>
      <c r="GU7" s="15"/>
      <c r="GV7" s="15"/>
      <c r="GW7" s="15"/>
      <c r="GX7" s="15"/>
      <c r="GY7" s="15"/>
      <c r="GZ7" s="15"/>
      <c r="HA7" s="15"/>
      <c r="HB7" s="15"/>
      <c r="HC7" s="15"/>
      <c r="HD7" s="15"/>
      <c r="HE7" s="15"/>
      <c r="HF7" s="15"/>
      <c r="HG7" s="15"/>
      <c r="HH7" s="15"/>
      <c r="HI7" s="15"/>
      <c r="HJ7" s="15"/>
      <c r="HK7" s="15"/>
      <c r="HL7" s="15"/>
      <c r="HM7" s="15"/>
      <c r="HN7" s="15"/>
      <c r="HO7" s="15"/>
      <c r="HP7" s="15"/>
      <c r="HQ7" s="15"/>
      <c r="HR7" s="15"/>
      <c r="HS7" s="15"/>
      <c r="HT7" s="15"/>
      <c r="HU7" s="15"/>
      <c r="HV7" s="15"/>
      <c r="HW7" s="15"/>
      <c r="HX7" s="15"/>
      <c r="HY7" s="15"/>
      <c r="HZ7" s="15"/>
      <c r="IA7" s="15"/>
      <c r="IB7" s="15"/>
      <c r="IC7" s="15"/>
      <c r="ID7" s="15"/>
      <c r="IE7" s="15"/>
      <c r="IF7" s="15"/>
      <c r="IG7" s="15"/>
      <c r="IH7" s="15"/>
      <c r="II7" s="15"/>
      <c r="IJ7" s="15"/>
      <c r="IK7" s="15"/>
      <c r="IL7" s="15"/>
      <c r="IM7" s="15"/>
      <c r="IN7" s="15"/>
      <c r="IO7" s="15"/>
      <c r="IP7" s="15"/>
      <c r="IQ7" s="15"/>
      <c r="IR7" s="15"/>
      <c r="IS7" s="15"/>
      <c r="IT7" s="15"/>
      <c r="IU7" s="15"/>
      <c r="IV7" s="15"/>
    </row>
    <row r="8" spans="1:256" ht="112.5" hidden="1" customHeight="1" thickBot="1">
      <c r="A8" s="98"/>
      <c r="B8" s="110"/>
      <c r="C8" s="18" t="s">
        <v>26</v>
      </c>
      <c r="D8" s="6">
        <v>15333</v>
      </c>
      <c r="E8" s="6">
        <v>15400</v>
      </c>
      <c r="F8" s="6">
        <v>30800</v>
      </c>
      <c r="G8" s="18">
        <v>1</v>
      </c>
      <c r="H8" s="18" t="s">
        <v>145</v>
      </c>
      <c r="I8" s="18" t="s">
        <v>120</v>
      </c>
      <c r="J8" s="18" t="s">
        <v>20</v>
      </c>
      <c r="K8" s="18" t="s">
        <v>21</v>
      </c>
      <c r="L8" s="18">
        <v>400</v>
      </c>
      <c r="M8" s="18" t="s">
        <v>122</v>
      </c>
      <c r="N8" s="18" t="s">
        <v>124</v>
      </c>
      <c r="O8" s="18" t="s">
        <v>125</v>
      </c>
      <c r="P8" s="18" t="s">
        <v>128</v>
      </c>
      <c r="Q8" s="18" t="s">
        <v>212</v>
      </c>
      <c r="R8" s="18">
        <v>71937822</v>
      </c>
      <c r="S8" s="18" t="s">
        <v>288</v>
      </c>
      <c r="T8" s="18" t="s">
        <v>293</v>
      </c>
      <c r="U8" s="90" t="s">
        <v>313</v>
      </c>
      <c r="EH8" s="15"/>
      <c r="EI8" s="15"/>
      <c r="EJ8" s="15"/>
      <c r="EK8" s="15"/>
      <c r="EL8" s="15"/>
      <c r="EM8" s="15"/>
      <c r="EN8" s="15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5"/>
      <c r="FH8" s="15"/>
      <c r="FI8" s="15"/>
      <c r="FJ8" s="15"/>
      <c r="FK8" s="15"/>
      <c r="FL8" s="15"/>
      <c r="FM8" s="15"/>
      <c r="FN8" s="15"/>
      <c r="FO8" s="15"/>
      <c r="FP8" s="15"/>
      <c r="FQ8" s="15"/>
      <c r="FR8" s="15"/>
      <c r="FS8" s="15"/>
      <c r="FT8" s="15"/>
      <c r="FU8" s="15"/>
      <c r="FV8" s="15"/>
      <c r="FW8" s="15"/>
      <c r="FX8" s="15"/>
      <c r="FY8" s="15"/>
      <c r="FZ8" s="15"/>
      <c r="GA8" s="15"/>
      <c r="GB8" s="15"/>
      <c r="GC8" s="15"/>
      <c r="GD8" s="15"/>
      <c r="GE8" s="15"/>
      <c r="GF8" s="15"/>
      <c r="GG8" s="15"/>
      <c r="GH8" s="15"/>
      <c r="GI8" s="15"/>
      <c r="GJ8" s="15"/>
      <c r="GK8" s="15"/>
      <c r="GL8" s="15"/>
      <c r="GM8" s="15"/>
      <c r="GN8" s="15"/>
      <c r="GO8" s="15"/>
      <c r="GP8" s="15"/>
      <c r="GQ8" s="15"/>
      <c r="GR8" s="15"/>
      <c r="GS8" s="15"/>
      <c r="GT8" s="15"/>
      <c r="GU8" s="15"/>
      <c r="GV8" s="15"/>
      <c r="GW8" s="15"/>
      <c r="GX8" s="15"/>
      <c r="GY8" s="15"/>
      <c r="GZ8" s="15"/>
      <c r="HA8" s="15"/>
      <c r="HB8" s="15"/>
      <c r="HC8" s="15"/>
      <c r="HD8" s="15"/>
      <c r="HE8" s="15"/>
      <c r="HF8" s="15"/>
      <c r="HG8" s="15"/>
      <c r="HH8" s="15"/>
      <c r="HI8" s="15"/>
      <c r="HJ8" s="15"/>
      <c r="HK8" s="15"/>
      <c r="HL8" s="15"/>
      <c r="HM8" s="15"/>
      <c r="HN8" s="15"/>
      <c r="HO8" s="15"/>
      <c r="HP8" s="15"/>
      <c r="HQ8" s="15"/>
      <c r="HR8" s="15"/>
      <c r="HS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5"/>
      <c r="IS8" s="15"/>
      <c r="IT8" s="15"/>
      <c r="IU8" s="15"/>
      <c r="IV8" s="15"/>
    </row>
    <row r="9" spans="1:256" ht="143.25" customHeight="1" thickBot="1">
      <c r="A9" s="99"/>
      <c r="B9" s="111"/>
      <c r="C9" s="21" t="s">
        <v>27</v>
      </c>
      <c r="D9" s="4">
        <v>30595</v>
      </c>
      <c r="E9" s="5">
        <v>30600</v>
      </c>
      <c r="F9" s="5">
        <v>61200</v>
      </c>
      <c r="G9" s="21">
        <v>1</v>
      </c>
      <c r="H9" s="21" t="s">
        <v>145</v>
      </c>
      <c r="I9" s="21" t="s">
        <v>120</v>
      </c>
      <c r="J9" s="21" t="s">
        <v>28</v>
      </c>
      <c r="K9" s="21" t="s">
        <v>29</v>
      </c>
      <c r="L9" s="21">
        <v>400</v>
      </c>
      <c r="M9" s="21" t="s">
        <v>123</v>
      </c>
      <c r="N9" s="21" t="s">
        <v>124</v>
      </c>
      <c r="O9" s="21" t="s">
        <v>126</v>
      </c>
      <c r="P9" s="21">
        <v>407000340</v>
      </c>
      <c r="Q9" s="21" t="s">
        <v>213</v>
      </c>
      <c r="R9" s="21">
        <v>50581552</v>
      </c>
      <c r="S9" s="62" t="s">
        <v>288</v>
      </c>
      <c r="T9" s="21" t="s">
        <v>294</v>
      </c>
      <c r="U9" s="17" t="s">
        <v>313</v>
      </c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</row>
    <row r="10" spans="1:256" s="11" customFormat="1" ht="75" hidden="1" thickBot="1">
      <c r="A10" s="97" t="s">
        <v>23</v>
      </c>
      <c r="B10" s="109" t="s">
        <v>33</v>
      </c>
      <c r="C10" s="72" t="s">
        <v>247</v>
      </c>
      <c r="D10" s="3">
        <v>69997</v>
      </c>
      <c r="E10" s="3">
        <v>75000</v>
      </c>
      <c r="F10" s="3">
        <v>150000</v>
      </c>
      <c r="G10" s="24" t="s">
        <v>190</v>
      </c>
      <c r="H10" s="24" t="s">
        <v>278</v>
      </c>
      <c r="I10" s="101" t="s">
        <v>114</v>
      </c>
      <c r="J10" s="24" t="s">
        <v>253</v>
      </c>
      <c r="K10" s="24" t="s">
        <v>252</v>
      </c>
      <c r="L10" s="24" t="s">
        <v>115</v>
      </c>
      <c r="M10" s="24" t="s">
        <v>251</v>
      </c>
      <c r="N10" s="25" t="s">
        <v>250</v>
      </c>
      <c r="O10" s="101" t="s">
        <v>116</v>
      </c>
      <c r="P10" s="16">
        <v>23040975</v>
      </c>
      <c r="Q10" s="24" t="s">
        <v>249</v>
      </c>
      <c r="R10" s="16" t="s">
        <v>270</v>
      </c>
      <c r="S10" s="16" t="s">
        <v>288</v>
      </c>
      <c r="T10" s="16" t="s">
        <v>295</v>
      </c>
      <c r="U10" s="14" t="s">
        <v>313</v>
      </c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  <c r="HK10" s="23"/>
      <c r="HL10" s="23"/>
      <c r="HM10" s="23"/>
      <c r="HN10" s="23"/>
      <c r="HO10" s="23"/>
      <c r="HP10" s="23"/>
      <c r="HQ10" s="23"/>
      <c r="HR10" s="23"/>
      <c r="HS10" s="23"/>
      <c r="HT10" s="23"/>
      <c r="HU10" s="23"/>
      <c r="HV10" s="23"/>
      <c r="HW10" s="23"/>
      <c r="HX10" s="23"/>
      <c r="HY10" s="23"/>
      <c r="HZ10" s="23"/>
      <c r="IA10" s="23"/>
      <c r="IB10" s="23"/>
      <c r="IC10" s="23"/>
      <c r="ID10" s="23"/>
      <c r="IE10" s="23"/>
      <c r="IF10" s="23"/>
      <c r="IG10" s="23"/>
      <c r="IH10" s="23"/>
      <c r="II10" s="23"/>
      <c r="IJ10" s="23"/>
      <c r="IK10" s="23"/>
      <c r="IL10" s="23"/>
      <c r="IM10" s="23"/>
      <c r="IN10" s="23"/>
      <c r="IO10" s="23"/>
      <c r="IP10" s="23"/>
      <c r="IQ10" s="23"/>
      <c r="IR10" s="23"/>
      <c r="IS10" s="23"/>
      <c r="IT10" s="23"/>
      <c r="IU10" s="23"/>
      <c r="IV10" s="23"/>
    </row>
    <row r="11" spans="1:256" s="11" customFormat="1" ht="252.75" customHeight="1" thickBot="1">
      <c r="A11" s="99"/>
      <c r="B11" s="111"/>
      <c r="C11" s="20" t="s">
        <v>248</v>
      </c>
      <c r="D11" s="4">
        <v>0</v>
      </c>
      <c r="E11" s="5">
        <v>75000</v>
      </c>
      <c r="F11" s="5">
        <v>0</v>
      </c>
      <c r="G11" s="20" t="s">
        <v>191</v>
      </c>
      <c r="H11" s="20" t="s">
        <v>278</v>
      </c>
      <c r="I11" s="102"/>
      <c r="J11" s="86" t="s">
        <v>192</v>
      </c>
      <c r="K11" s="20" t="s">
        <v>193</v>
      </c>
      <c r="L11" s="20" t="s">
        <v>115</v>
      </c>
      <c r="M11" s="21" t="s">
        <v>261</v>
      </c>
      <c r="N11" s="26" t="s">
        <v>262</v>
      </c>
      <c r="O11" s="102"/>
      <c r="P11" s="21" t="s">
        <v>263</v>
      </c>
      <c r="Q11" s="20" t="s">
        <v>214</v>
      </c>
      <c r="R11" s="20" t="s">
        <v>194</v>
      </c>
      <c r="S11" s="60" t="s">
        <v>288</v>
      </c>
      <c r="T11" s="21" t="s">
        <v>293</v>
      </c>
      <c r="U11" s="17" t="s">
        <v>313</v>
      </c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  <c r="HK11" s="23"/>
      <c r="HL11" s="23"/>
      <c r="HM11" s="23"/>
      <c r="HN11" s="23"/>
      <c r="HO11" s="23"/>
      <c r="HP11" s="23"/>
      <c r="HQ11" s="23"/>
      <c r="HR11" s="23"/>
      <c r="HS11" s="23"/>
      <c r="HT11" s="23"/>
      <c r="HU11" s="23"/>
      <c r="HV11" s="23"/>
      <c r="HW11" s="23"/>
      <c r="HX11" s="23"/>
      <c r="HY11" s="23"/>
      <c r="HZ11" s="23"/>
      <c r="IA11" s="23"/>
      <c r="IB11" s="23"/>
      <c r="IC11" s="23"/>
      <c r="ID11" s="23"/>
      <c r="IE11" s="23"/>
      <c r="IF11" s="23"/>
      <c r="IG11" s="23"/>
      <c r="IH11" s="23"/>
      <c r="II11" s="23"/>
      <c r="IJ11" s="23"/>
      <c r="IK11" s="23"/>
      <c r="IL11" s="23"/>
      <c r="IM11" s="23"/>
      <c r="IN11" s="23"/>
      <c r="IO11" s="23"/>
      <c r="IP11" s="23"/>
      <c r="IQ11" s="23"/>
      <c r="IR11" s="23"/>
      <c r="IS11" s="23"/>
      <c r="IT11" s="23"/>
      <c r="IU11" s="23"/>
      <c r="IV11" s="23"/>
    </row>
    <row r="12" spans="1:256" s="27" customFormat="1" ht="241.5" customHeight="1" thickBot="1">
      <c r="A12" s="123" t="s">
        <v>30</v>
      </c>
      <c r="B12" s="109" t="s">
        <v>34</v>
      </c>
      <c r="C12" s="16" t="s">
        <v>35</v>
      </c>
      <c r="D12" s="3">
        <v>61241</v>
      </c>
      <c r="E12" s="3">
        <v>70000</v>
      </c>
      <c r="F12" s="3">
        <v>140000</v>
      </c>
      <c r="G12" s="16">
        <v>1</v>
      </c>
      <c r="H12" s="16" t="s">
        <v>100</v>
      </c>
      <c r="I12" s="16" t="s">
        <v>279</v>
      </c>
      <c r="J12" s="16" t="s">
        <v>20</v>
      </c>
      <c r="K12" s="16" t="s">
        <v>21</v>
      </c>
      <c r="L12" s="16" t="s">
        <v>103</v>
      </c>
      <c r="M12" s="16" t="s">
        <v>103</v>
      </c>
      <c r="N12" s="16" t="s">
        <v>106</v>
      </c>
      <c r="O12" s="16" t="s">
        <v>280</v>
      </c>
      <c r="P12" s="16">
        <v>71087123</v>
      </c>
      <c r="Q12" s="16" t="s">
        <v>215</v>
      </c>
      <c r="R12" s="16">
        <v>6614196</v>
      </c>
      <c r="S12" s="16" t="s">
        <v>288</v>
      </c>
      <c r="T12" s="16" t="s">
        <v>293</v>
      </c>
      <c r="U12" s="14" t="s">
        <v>313</v>
      </c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  <c r="HK12" s="23"/>
      <c r="HL12" s="23"/>
      <c r="HM12" s="23"/>
      <c r="HN12" s="23"/>
      <c r="HO12" s="23"/>
      <c r="HP12" s="23"/>
      <c r="HQ12" s="23"/>
      <c r="HR12" s="23"/>
      <c r="HS12" s="23"/>
      <c r="HT12" s="23"/>
      <c r="HU12" s="23"/>
      <c r="HV12" s="23"/>
      <c r="HW12" s="23"/>
      <c r="HX12" s="23"/>
      <c r="HY12" s="23"/>
      <c r="HZ12" s="23"/>
      <c r="IA12" s="23"/>
      <c r="IB12" s="23"/>
      <c r="IC12" s="23"/>
      <c r="ID12" s="23"/>
      <c r="IE12" s="23"/>
      <c r="IF12" s="23"/>
      <c r="IG12" s="23"/>
      <c r="IH12" s="23"/>
      <c r="II12" s="23"/>
      <c r="IJ12" s="23"/>
      <c r="IK12" s="23"/>
      <c r="IL12" s="23"/>
      <c r="IM12" s="23"/>
      <c r="IN12" s="23"/>
      <c r="IO12" s="23"/>
      <c r="IP12" s="23"/>
      <c r="IQ12" s="23"/>
      <c r="IR12" s="23"/>
      <c r="IS12" s="23"/>
      <c r="IT12" s="23"/>
      <c r="IU12" s="23"/>
      <c r="IV12" s="23"/>
    </row>
    <row r="13" spans="1:256" s="23" customFormat="1" ht="156" hidden="1" customHeight="1" thickBot="1">
      <c r="A13" s="124"/>
      <c r="B13" s="110"/>
      <c r="C13" s="18" t="s">
        <v>36</v>
      </c>
      <c r="D13" s="6">
        <v>65148</v>
      </c>
      <c r="E13" s="6">
        <v>78000</v>
      </c>
      <c r="F13" s="6">
        <v>156000</v>
      </c>
      <c r="G13" s="18">
        <v>1</v>
      </c>
      <c r="H13" s="18" t="s">
        <v>100</v>
      </c>
      <c r="I13" s="18" t="s">
        <v>101</v>
      </c>
      <c r="J13" s="18" t="s">
        <v>28</v>
      </c>
      <c r="K13" s="18" t="s">
        <v>29</v>
      </c>
      <c r="L13" s="18" t="s">
        <v>104</v>
      </c>
      <c r="M13" s="18" t="s">
        <v>104</v>
      </c>
      <c r="N13" s="18" t="s">
        <v>107</v>
      </c>
      <c r="O13" s="18" t="s">
        <v>281</v>
      </c>
      <c r="P13" s="18">
        <v>407000375</v>
      </c>
      <c r="Q13" s="18" t="s">
        <v>216</v>
      </c>
      <c r="R13" s="18">
        <v>97613055</v>
      </c>
      <c r="S13" s="61" t="s">
        <v>288</v>
      </c>
      <c r="T13" s="18" t="s">
        <v>293</v>
      </c>
      <c r="U13" s="17" t="s">
        <v>313</v>
      </c>
    </row>
    <row r="14" spans="1:256" s="23" customFormat="1" ht="242.25" hidden="1" customHeight="1" thickBot="1">
      <c r="A14" s="124"/>
      <c r="B14" s="110"/>
      <c r="C14" s="18" t="s">
        <v>37</v>
      </c>
      <c r="D14" s="6">
        <v>51890</v>
      </c>
      <c r="E14" s="6">
        <v>62000</v>
      </c>
      <c r="F14" s="6">
        <v>124000</v>
      </c>
      <c r="G14" s="18">
        <v>1</v>
      </c>
      <c r="H14" s="18" t="s">
        <v>100</v>
      </c>
      <c r="I14" s="18" t="s">
        <v>279</v>
      </c>
      <c r="J14" s="18" t="s">
        <v>28</v>
      </c>
      <c r="K14" s="18" t="s">
        <v>29</v>
      </c>
      <c r="L14" s="18" t="s">
        <v>104</v>
      </c>
      <c r="M14" s="18" t="s">
        <v>104</v>
      </c>
      <c r="N14" s="18" t="s">
        <v>107</v>
      </c>
      <c r="O14" s="18" t="s">
        <v>281</v>
      </c>
      <c r="P14" s="18">
        <v>407000374</v>
      </c>
      <c r="Q14" s="18" t="s">
        <v>244</v>
      </c>
      <c r="R14" s="18">
        <v>87685448</v>
      </c>
      <c r="S14" s="18" t="s">
        <v>288</v>
      </c>
      <c r="T14" s="18" t="s">
        <v>293</v>
      </c>
      <c r="U14" s="14" t="s">
        <v>313</v>
      </c>
    </row>
    <row r="15" spans="1:256" s="23" customFormat="1" ht="206.25" customHeight="1" thickBot="1">
      <c r="A15" s="124"/>
      <c r="B15" s="110"/>
      <c r="C15" s="18" t="s">
        <v>320</v>
      </c>
      <c r="D15" s="6">
        <v>12315</v>
      </c>
      <c r="E15" s="6">
        <v>15000</v>
      </c>
      <c r="F15" s="6">
        <v>30000</v>
      </c>
      <c r="G15" s="18">
        <v>1</v>
      </c>
      <c r="H15" s="18" t="s">
        <v>100</v>
      </c>
      <c r="I15" s="18" t="s">
        <v>102</v>
      </c>
      <c r="J15" s="18" t="s">
        <v>20</v>
      </c>
      <c r="K15" s="18" t="s">
        <v>21</v>
      </c>
      <c r="L15" s="18" t="s">
        <v>105</v>
      </c>
      <c r="M15" s="18" t="s">
        <v>105</v>
      </c>
      <c r="N15" s="18" t="s">
        <v>108</v>
      </c>
      <c r="O15" s="18" t="s">
        <v>109</v>
      </c>
      <c r="P15" s="18" t="s">
        <v>111</v>
      </c>
      <c r="Q15" s="18" t="s">
        <v>217</v>
      </c>
      <c r="R15" s="18">
        <v>71812273</v>
      </c>
      <c r="S15" s="18" t="s">
        <v>288</v>
      </c>
      <c r="T15" s="18" t="s">
        <v>293</v>
      </c>
      <c r="U15" s="17" t="s">
        <v>313</v>
      </c>
    </row>
    <row r="16" spans="1:256" s="28" customFormat="1" ht="177" customHeight="1" thickBot="1">
      <c r="A16" s="125"/>
      <c r="B16" s="111"/>
      <c r="C16" s="21" t="s">
        <v>321</v>
      </c>
      <c r="D16" s="4">
        <v>10354</v>
      </c>
      <c r="E16" s="5">
        <v>15000</v>
      </c>
      <c r="F16" s="5">
        <v>30000</v>
      </c>
      <c r="G16" s="21">
        <v>1</v>
      </c>
      <c r="H16" s="21" t="s">
        <v>100</v>
      </c>
      <c r="I16" s="21" t="s">
        <v>102</v>
      </c>
      <c r="J16" s="21" t="s">
        <v>20</v>
      </c>
      <c r="K16" s="21" t="s">
        <v>21</v>
      </c>
      <c r="L16" s="21" t="s">
        <v>105</v>
      </c>
      <c r="M16" s="21" t="s">
        <v>105</v>
      </c>
      <c r="N16" s="21" t="s">
        <v>91</v>
      </c>
      <c r="O16" s="21" t="s">
        <v>110</v>
      </c>
      <c r="P16" s="21" t="s">
        <v>112</v>
      </c>
      <c r="Q16" s="21" t="s">
        <v>218</v>
      </c>
      <c r="R16" s="21">
        <v>70745968</v>
      </c>
      <c r="S16" s="21" t="s">
        <v>288</v>
      </c>
      <c r="T16" s="21" t="s">
        <v>296</v>
      </c>
      <c r="U16" s="14" t="s">
        <v>313</v>
      </c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  <c r="HK16" s="23"/>
      <c r="HL16" s="23"/>
      <c r="HM16" s="23"/>
      <c r="HN16" s="23"/>
      <c r="HO16" s="23"/>
      <c r="HP16" s="23"/>
      <c r="HQ16" s="23"/>
      <c r="HR16" s="23"/>
      <c r="HS16" s="23"/>
      <c r="HT16" s="23"/>
      <c r="HU16" s="23"/>
      <c r="HV16" s="23"/>
      <c r="HW16" s="23"/>
      <c r="HX16" s="23"/>
      <c r="HY16" s="23"/>
      <c r="HZ16" s="23"/>
      <c r="IA16" s="23"/>
      <c r="IB16" s="23"/>
      <c r="IC16" s="23"/>
      <c r="ID16" s="23"/>
      <c r="IE16" s="23"/>
      <c r="IF16" s="23"/>
      <c r="IG16" s="23"/>
      <c r="IH16" s="23"/>
      <c r="II16" s="23"/>
      <c r="IJ16" s="23"/>
      <c r="IK16" s="23"/>
      <c r="IL16" s="23"/>
      <c r="IM16" s="23"/>
      <c r="IN16" s="23"/>
      <c r="IO16" s="23"/>
      <c r="IP16" s="23"/>
      <c r="IQ16" s="23"/>
      <c r="IR16" s="23"/>
      <c r="IS16" s="23"/>
      <c r="IT16" s="23"/>
      <c r="IU16" s="23"/>
      <c r="IV16" s="23"/>
    </row>
    <row r="17" spans="1:256" ht="51" customHeight="1">
      <c r="A17" s="97" t="s">
        <v>32</v>
      </c>
      <c r="B17" s="109" t="s">
        <v>299</v>
      </c>
      <c r="C17" s="100" t="s">
        <v>299</v>
      </c>
      <c r="D17" s="3">
        <v>40279</v>
      </c>
      <c r="E17" s="3">
        <v>40300</v>
      </c>
      <c r="F17" s="3">
        <v>80600</v>
      </c>
      <c r="G17" s="16">
        <v>1</v>
      </c>
      <c r="H17" s="16" t="s">
        <v>145</v>
      </c>
      <c r="I17" s="100" t="s">
        <v>299</v>
      </c>
      <c r="J17" s="16" t="s">
        <v>195</v>
      </c>
      <c r="K17" s="100" t="s">
        <v>29</v>
      </c>
      <c r="L17" s="100" t="s">
        <v>39</v>
      </c>
      <c r="M17" s="100" t="s">
        <v>133</v>
      </c>
      <c r="N17" s="100"/>
      <c r="O17" s="100" t="s">
        <v>146</v>
      </c>
      <c r="P17" s="100">
        <v>407000388</v>
      </c>
      <c r="Q17" s="100" t="s">
        <v>219</v>
      </c>
      <c r="R17" s="100">
        <v>96483038</v>
      </c>
      <c r="S17" s="100" t="s">
        <v>288</v>
      </c>
      <c r="T17" s="100" t="s">
        <v>293</v>
      </c>
      <c r="U17" s="112" t="s">
        <v>298</v>
      </c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15"/>
      <c r="CG17" s="15"/>
      <c r="CH17" s="15"/>
      <c r="CI17" s="15"/>
      <c r="CJ17" s="15"/>
      <c r="CK17" s="15"/>
      <c r="CL17" s="15"/>
      <c r="CM17" s="15"/>
      <c r="CN17" s="15"/>
      <c r="CO17" s="15"/>
      <c r="CP17" s="15"/>
      <c r="CQ17" s="15"/>
      <c r="CR17" s="15"/>
      <c r="CS17" s="15"/>
      <c r="CT17" s="15"/>
      <c r="CU17" s="15"/>
      <c r="CV17" s="15"/>
      <c r="CW17" s="15"/>
      <c r="CX17" s="15"/>
      <c r="CY17" s="15"/>
      <c r="CZ17" s="15"/>
      <c r="DA17" s="15"/>
      <c r="DB17" s="15"/>
      <c r="DC17" s="15"/>
      <c r="DD17" s="15"/>
      <c r="DE17" s="15"/>
      <c r="DF17" s="15"/>
      <c r="DG17" s="15"/>
      <c r="DH17" s="15"/>
      <c r="DI17" s="15"/>
      <c r="DJ17" s="15"/>
      <c r="DK17" s="15"/>
      <c r="DL17" s="15"/>
      <c r="DM17" s="15"/>
      <c r="DN17" s="15"/>
      <c r="DO17" s="15"/>
      <c r="DP17" s="15"/>
      <c r="DQ17" s="15"/>
      <c r="DR17" s="15"/>
      <c r="DS17" s="15"/>
      <c r="DT17" s="15"/>
      <c r="DU17" s="15"/>
      <c r="DV17" s="15"/>
      <c r="DW17" s="15"/>
      <c r="DX17" s="15"/>
      <c r="DY17" s="15"/>
      <c r="DZ17" s="15"/>
      <c r="EA17" s="15"/>
      <c r="EB17" s="15"/>
      <c r="EC17" s="15"/>
      <c r="ED17" s="15"/>
      <c r="EE17" s="15"/>
      <c r="EF17" s="15"/>
      <c r="EG17" s="15"/>
      <c r="EH17" s="15"/>
      <c r="EI17" s="15"/>
      <c r="EJ17" s="15"/>
      <c r="EK17" s="15"/>
      <c r="EL17" s="15"/>
      <c r="EM17" s="15"/>
      <c r="EN17" s="15"/>
      <c r="EO17" s="15"/>
      <c r="EP17" s="15"/>
      <c r="EQ17" s="15"/>
      <c r="ER17" s="15"/>
      <c r="ES17" s="15"/>
      <c r="ET17" s="15"/>
      <c r="EU17" s="15"/>
      <c r="EV17" s="15"/>
      <c r="EW17" s="15"/>
      <c r="EX17" s="15"/>
      <c r="EY17" s="15"/>
      <c r="EZ17" s="15"/>
      <c r="FA17" s="15"/>
      <c r="FB17" s="15"/>
      <c r="FC17" s="15"/>
      <c r="FD17" s="15"/>
      <c r="FE17" s="15"/>
      <c r="FF17" s="15"/>
      <c r="FG17" s="15"/>
      <c r="FH17" s="15"/>
      <c r="FI17" s="15"/>
      <c r="FJ17" s="15"/>
      <c r="FK17" s="15"/>
      <c r="FL17" s="15"/>
      <c r="FM17" s="15"/>
      <c r="FN17" s="15"/>
      <c r="FO17" s="15"/>
      <c r="FP17" s="15"/>
      <c r="FQ17" s="15"/>
      <c r="FR17" s="15"/>
      <c r="FS17" s="15"/>
      <c r="FT17" s="15"/>
      <c r="FU17" s="15"/>
      <c r="FV17" s="15"/>
      <c r="FW17" s="15"/>
      <c r="FX17" s="15"/>
      <c r="FY17" s="15"/>
      <c r="FZ17" s="15"/>
      <c r="GA17" s="15"/>
      <c r="GB17" s="15"/>
      <c r="GC17" s="15"/>
      <c r="GD17" s="15"/>
      <c r="GE17" s="15"/>
      <c r="GF17" s="15"/>
      <c r="GG17" s="15"/>
      <c r="GH17" s="15"/>
      <c r="GI17" s="15"/>
      <c r="GJ17" s="15"/>
      <c r="GK17" s="15"/>
      <c r="GL17" s="15"/>
      <c r="GM17" s="15"/>
      <c r="GN17" s="15"/>
      <c r="GO17" s="15"/>
      <c r="GP17" s="15"/>
      <c r="GQ17" s="15"/>
      <c r="GR17" s="15"/>
      <c r="GS17" s="15"/>
      <c r="GT17" s="15"/>
      <c r="GU17" s="15"/>
      <c r="GV17" s="15"/>
      <c r="GW17" s="15"/>
      <c r="GX17" s="15"/>
      <c r="GY17" s="15"/>
      <c r="GZ17" s="15"/>
      <c r="HA17" s="15"/>
      <c r="HB17" s="15"/>
      <c r="HC17" s="15"/>
      <c r="HD17" s="15"/>
      <c r="HE17" s="15"/>
      <c r="HF17" s="15"/>
      <c r="HG17" s="15"/>
      <c r="HH17" s="15"/>
      <c r="HI17" s="15"/>
      <c r="HJ17" s="15"/>
      <c r="HK17" s="15"/>
      <c r="HL17" s="15"/>
      <c r="HM17" s="15"/>
      <c r="HN17" s="15"/>
      <c r="HO17" s="15"/>
      <c r="HP17" s="15"/>
      <c r="HQ17" s="15"/>
      <c r="HR17" s="15"/>
      <c r="HS17" s="15"/>
      <c r="HT17" s="15"/>
      <c r="HU17" s="15"/>
      <c r="HV17" s="15"/>
      <c r="HW17" s="15"/>
      <c r="HX17" s="15"/>
      <c r="HY17" s="15"/>
      <c r="HZ17" s="15"/>
      <c r="IA17" s="15"/>
      <c r="IB17" s="15"/>
      <c r="IC17" s="15"/>
      <c r="ID17" s="15"/>
      <c r="IE17" s="15"/>
      <c r="IF17" s="15"/>
      <c r="IG17" s="15"/>
      <c r="IH17" s="15"/>
      <c r="II17" s="15"/>
      <c r="IJ17" s="15"/>
      <c r="IK17" s="15"/>
      <c r="IL17" s="15"/>
      <c r="IM17" s="15"/>
      <c r="IN17" s="15"/>
      <c r="IO17" s="15"/>
      <c r="IP17" s="15"/>
      <c r="IQ17" s="15"/>
      <c r="IR17" s="15"/>
      <c r="IS17" s="15"/>
      <c r="IT17" s="15"/>
      <c r="IU17" s="15"/>
      <c r="IV17" s="15"/>
    </row>
    <row r="18" spans="1:256" ht="78" customHeight="1" thickBot="1">
      <c r="A18" s="99"/>
      <c r="B18" s="111"/>
      <c r="C18" s="102"/>
      <c r="D18" s="4">
        <v>75966</v>
      </c>
      <c r="E18" s="5">
        <v>76000</v>
      </c>
      <c r="F18" s="5">
        <v>152000</v>
      </c>
      <c r="G18" s="21">
        <v>1</v>
      </c>
      <c r="H18" s="21" t="s">
        <v>145</v>
      </c>
      <c r="I18" s="102"/>
      <c r="J18" s="21" t="s">
        <v>196</v>
      </c>
      <c r="K18" s="102"/>
      <c r="L18" s="102"/>
      <c r="M18" s="102"/>
      <c r="N18" s="102"/>
      <c r="O18" s="102"/>
      <c r="P18" s="102"/>
      <c r="Q18" s="102"/>
      <c r="R18" s="102"/>
      <c r="S18" s="102"/>
      <c r="T18" s="102"/>
      <c r="U18" s="113"/>
      <c r="EH18" s="15"/>
      <c r="EI18" s="15"/>
      <c r="EJ18" s="15"/>
      <c r="EK18" s="15"/>
      <c r="EL18" s="15"/>
      <c r="EM18" s="15"/>
      <c r="EN18" s="15"/>
      <c r="EO18" s="15"/>
      <c r="EP18" s="15"/>
      <c r="EQ18" s="15"/>
      <c r="ER18" s="15"/>
      <c r="ES18" s="15"/>
      <c r="ET18" s="15"/>
      <c r="EU18" s="15"/>
      <c r="EV18" s="15"/>
      <c r="EW18" s="15"/>
      <c r="EX18" s="15"/>
      <c r="EY18" s="15"/>
      <c r="EZ18" s="15"/>
      <c r="FA18" s="15"/>
      <c r="FB18" s="15"/>
      <c r="FC18" s="15"/>
      <c r="FD18" s="15"/>
      <c r="FE18" s="15"/>
      <c r="FF18" s="15"/>
      <c r="FG18" s="15"/>
      <c r="FH18" s="15"/>
      <c r="FI18" s="15"/>
      <c r="FJ18" s="15"/>
      <c r="FK18" s="15"/>
      <c r="FL18" s="15"/>
      <c r="FM18" s="15"/>
      <c r="FN18" s="15"/>
      <c r="FO18" s="15"/>
      <c r="FP18" s="15"/>
      <c r="FQ18" s="15"/>
      <c r="FR18" s="15"/>
      <c r="FS18" s="15"/>
      <c r="FT18" s="15"/>
      <c r="FU18" s="15"/>
      <c r="FV18" s="15"/>
      <c r="FW18" s="15"/>
      <c r="FX18" s="15"/>
      <c r="FY18" s="15"/>
      <c r="FZ18" s="15"/>
      <c r="GA18" s="15"/>
      <c r="GB18" s="15"/>
      <c r="GC18" s="15"/>
      <c r="GD18" s="15"/>
      <c r="GE18" s="15"/>
      <c r="GF18" s="15"/>
      <c r="GG18" s="15"/>
      <c r="GH18" s="15"/>
      <c r="GI18" s="15"/>
      <c r="GJ18" s="15"/>
      <c r="GK18" s="15"/>
      <c r="GL18" s="15"/>
      <c r="GM18" s="15"/>
      <c r="GN18" s="15"/>
      <c r="GO18" s="15"/>
      <c r="GP18" s="15"/>
      <c r="GQ18" s="15"/>
      <c r="GR18" s="15"/>
      <c r="GS18" s="15"/>
      <c r="GT18" s="15"/>
      <c r="GU18" s="15"/>
      <c r="GV18" s="15"/>
      <c r="GW18" s="15"/>
      <c r="GX18" s="15"/>
      <c r="GY18" s="15"/>
      <c r="GZ18" s="15"/>
      <c r="HA18" s="15"/>
      <c r="HB18" s="15"/>
      <c r="HC18" s="15"/>
      <c r="HD18" s="15"/>
      <c r="HE18" s="15"/>
      <c r="HF18" s="15"/>
      <c r="HG18" s="15"/>
      <c r="HH18" s="15"/>
      <c r="HI18" s="15"/>
      <c r="HJ18" s="15"/>
      <c r="HK18" s="15"/>
      <c r="HL18" s="15"/>
      <c r="HM18" s="15"/>
      <c r="HN18" s="15"/>
      <c r="HO18" s="15"/>
      <c r="HP18" s="15"/>
      <c r="HQ18" s="15"/>
      <c r="HR18" s="15"/>
      <c r="HS18" s="15"/>
      <c r="HT18" s="15"/>
      <c r="HU18" s="15"/>
      <c r="HV18" s="15"/>
      <c r="HW18" s="15"/>
      <c r="HX18" s="15"/>
      <c r="HY18" s="15"/>
      <c r="HZ18" s="15"/>
      <c r="IA18" s="15"/>
      <c r="IB18" s="15"/>
      <c r="IC18" s="15"/>
      <c r="ID18" s="15"/>
      <c r="IE18" s="15"/>
      <c r="IF18" s="15"/>
      <c r="IG18" s="15"/>
      <c r="IH18" s="15"/>
      <c r="II18" s="15"/>
      <c r="IJ18" s="15"/>
      <c r="IK18" s="15"/>
      <c r="IL18" s="15"/>
      <c r="IM18" s="15"/>
      <c r="IN18" s="15"/>
      <c r="IO18" s="15"/>
      <c r="IP18" s="15"/>
      <c r="IQ18" s="15"/>
      <c r="IR18" s="15"/>
      <c r="IS18" s="15"/>
      <c r="IT18" s="15"/>
      <c r="IU18" s="15"/>
      <c r="IV18" s="15"/>
    </row>
    <row r="19" spans="1:256" ht="168" customHeight="1">
      <c r="A19" s="97" t="s">
        <v>254</v>
      </c>
      <c r="B19" s="100" t="s">
        <v>300</v>
      </c>
      <c r="C19" s="16" t="s">
        <v>40</v>
      </c>
      <c r="D19" s="3">
        <v>66856</v>
      </c>
      <c r="E19" s="3">
        <v>70000</v>
      </c>
      <c r="F19" s="3">
        <v>140000</v>
      </c>
      <c r="G19" s="16">
        <v>1</v>
      </c>
      <c r="H19" s="16" t="s">
        <v>100</v>
      </c>
      <c r="I19" s="16" t="s">
        <v>154</v>
      </c>
      <c r="J19" s="16" t="s">
        <v>20</v>
      </c>
      <c r="K19" s="16" t="s">
        <v>21</v>
      </c>
      <c r="L19" s="16" t="s">
        <v>39</v>
      </c>
      <c r="M19" s="16" t="s">
        <v>260</v>
      </c>
      <c r="N19" s="16" t="s">
        <v>136</v>
      </c>
      <c r="O19" s="16" t="s">
        <v>155</v>
      </c>
      <c r="P19" s="16" t="s">
        <v>157</v>
      </c>
      <c r="Q19" s="16" t="s">
        <v>220</v>
      </c>
      <c r="R19" s="16">
        <v>12526106</v>
      </c>
      <c r="S19" s="16" t="s">
        <v>288</v>
      </c>
      <c r="T19" s="16" t="s">
        <v>293</v>
      </c>
      <c r="U19" s="17" t="s">
        <v>313</v>
      </c>
      <c r="EH19" s="15"/>
      <c r="EI19" s="15"/>
      <c r="EJ19" s="15"/>
      <c r="EK19" s="15"/>
      <c r="EL19" s="15"/>
      <c r="EM19" s="15"/>
      <c r="EN19" s="15"/>
      <c r="EO19" s="15"/>
      <c r="EP19" s="15"/>
      <c r="EQ19" s="15"/>
      <c r="ER19" s="15"/>
      <c r="ES19" s="15"/>
      <c r="ET19" s="15"/>
      <c r="EU19" s="15"/>
      <c r="EV19" s="15"/>
      <c r="EW19" s="15"/>
      <c r="EX19" s="15"/>
      <c r="EY19" s="15"/>
      <c r="EZ19" s="15"/>
      <c r="FA19" s="15"/>
      <c r="FB19" s="15"/>
      <c r="FC19" s="15"/>
      <c r="FD19" s="15"/>
      <c r="FE19" s="15"/>
      <c r="FF19" s="15"/>
      <c r="FG19" s="15"/>
      <c r="FH19" s="15"/>
      <c r="FI19" s="15"/>
      <c r="FJ19" s="15"/>
      <c r="FK19" s="15"/>
      <c r="FL19" s="15"/>
      <c r="FM19" s="15"/>
      <c r="FN19" s="15"/>
      <c r="FO19" s="15"/>
      <c r="FP19" s="15"/>
      <c r="FQ19" s="15"/>
      <c r="FR19" s="15"/>
      <c r="FS19" s="15"/>
      <c r="FT19" s="15"/>
      <c r="FU19" s="15"/>
      <c r="FV19" s="15"/>
      <c r="FW19" s="15"/>
      <c r="FX19" s="15"/>
      <c r="FY19" s="15"/>
      <c r="FZ19" s="15"/>
      <c r="GA19" s="15"/>
      <c r="GB19" s="15"/>
      <c r="GC19" s="15"/>
      <c r="GD19" s="15"/>
      <c r="GE19" s="15"/>
      <c r="GF19" s="15"/>
      <c r="GG19" s="15"/>
      <c r="GH19" s="15"/>
      <c r="GI19" s="15"/>
      <c r="GJ19" s="15"/>
      <c r="GK19" s="15"/>
      <c r="GL19" s="15"/>
      <c r="GM19" s="15"/>
      <c r="GN19" s="15"/>
      <c r="GO19" s="15"/>
      <c r="GP19" s="15"/>
      <c r="GQ19" s="15"/>
      <c r="GR19" s="15"/>
      <c r="GS19" s="15"/>
      <c r="GT19" s="15"/>
      <c r="GU19" s="15"/>
      <c r="GV19" s="15"/>
      <c r="GW19" s="15"/>
      <c r="GX19" s="15"/>
      <c r="GY19" s="15"/>
      <c r="GZ19" s="15"/>
      <c r="HA19" s="15"/>
      <c r="HB19" s="15"/>
      <c r="HC19" s="15"/>
      <c r="HD19" s="15"/>
      <c r="HE19" s="15"/>
      <c r="HF19" s="15"/>
      <c r="HG19" s="15"/>
      <c r="HH19" s="15"/>
      <c r="HI19" s="15"/>
      <c r="HJ19" s="15"/>
      <c r="HK19" s="15"/>
      <c r="HL19" s="15"/>
      <c r="HM19" s="15"/>
      <c r="HN19" s="15"/>
      <c r="HO19" s="15"/>
      <c r="HP19" s="15"/>
      <c r="HQ19" s="15"/>
      <c r="HR19" s="15"/>
      <c r="HS19" s="15"/>
      <c r="HT19" s="15"/>
      <c r="HU19" s="15"/>
      <c r="HV19" s="15"/>
      <c r="HW19" s="15"/>
      <c r="HX19" s="15"/>
      <c r="HY19" s="15"/>
      <c r="HZ19" s="15"/>
      <c r="IA19" s="15"/>
      <c r="IB19" s="15"/>
      <c r="IC19" s="15"/>
      <c r="ID19" s="15"/>
      <c r="IE19" s="15"/>
      <c r="IF19" s="15"/>
      <c r="IG19" s="15"/>
      <c r="IH19" s="15"/>
      <c r="II19" s="15"/>
      <c r="IJ19" s="15"/>
      <c r="IK19" s="15"/>
      <c r="IL19" s="15"/>
      <c r="IM19" s="15"/>
      <c r="IN19" s="15"/>
      <c r="IO19" s="15"/>
      <c r="IP19" s="15"/>
      <c r="IQ19" s="15"/>
      <c r="IR19" s="15"/>
      <c r="IS19" s="15"/>
      <c r="IT19" s="15"/>
      <c r="IU19" s="15"/>
      <c r="IV19" s="15"/>
    </row>
    <row r="20" spans="1:256" ht="156" customHeight="1" thickBot="1">
      <c r="A20" s="98"/>
      <c r="B20" s="101"/>
      <c r="C20" s="18" t="s">
        <v>41</v>
      </c>
      <c r="D20" s="6">
        <v>1525</v>
      </c>
      <c r="E20" s="6">
        <v>1600</v>
      </c>
      <c r="F20" s="6">
        <v>3200</v>
      </c>
      <c r="G20" s="18">
        <v>1</v>
      </c>
      <c r="H20" s="18" t="s">
        <v>100</v>
      </c>
      <c r="I20" s="18" t="s">
        <v>154</v>
      </c>
      <c r="J20" s="18" t="s">
        <v>20</v>
      </c>
      <c r="K20" s="18" t="s">
        <v>21</v>
      </c>
      <c r="L20" s="18" t="s">
        <v>39</v>
      </c>
      <c r="M20" s="18" t="s">
        <v>160</v>
      </c>
      <c r="N20" s="18" t="s">
        <v>136</v>
      </c>
      <c r="O20" s="18" t="s">
        <v>155</v>
      </c>
      <c r="P20" s="18" t="s">
        <v>162</v>
      </c>
      <c r="Q20" s="18" t="s">
        <v>221</v>
      </c>
      <c r="R20" s="18">
        <v>80816636</v>
      </c>
      <c r="S20" s="18" t="s">
        <v>288</v>
      </c>
      <c r="T20" s="18" t="s">
        <v>293</v>
      </c>
      <c r="U20" s="19" t="s">
        <v>313</v>
      </c>
      <c r="EH20" s="15"/>
      <c r="EI20" s="15"/>
      <c r="EJ20" s="15"/>
      <c r="EK20" s="15"/>
      <c r="EL20" s="15"/>
      <c r="EM20" s="15"/>
      <c r="EN20" s="15"/>
      <c r="EO20" s="15"/>
      <c r="EP20" s="15"/>
      <c r="EQ20" s="15"/>
      <c r="ER20" s="15"/>
      <c r="ES20" s="15"/>
      <c r="ET20" s="15"/>
      <c r="EU20" s="15"/>
      <c r="EV20" s="15"/>
      <c r="EW20" s="15"/>
      <c r="EX20" s="15"/>
      <c r="EY20" s="15"/>
      <c r="EZ20" s="15"/>
      <c r="FA20" s="15"/>
      <c r="FB20" s="15"/>
      <c r="FC20" s="15"/>
      <c r="FD20" s="15"/>
      <c r="FE20" s="15"/>
      <c r="FF20" s="15"/>
      <c r="FG20" s="15"/>
      <c r="FH20" s="15"/>
      <c r="FI20" s="15"/>
      <c r="FJ20" s="15"/>
      <c r="FK20" s="15"/>
      <c r="FL20" s="15"/>
      <c r="FM20" s="15"/>
      <c r="FN20" s="15"/>
      <c r="FO20" s="15"/>
      <c r="FP20" s="15"/>
      <c r="FQ20" s="15"/>
      <c r="FR20" s="15"/>
      <c r="FS20" s="15"/>
      <c r="FT20" s="15"/>
      <c r="FU20" s="15"/>
      <c r="FV20" s="15"/>
      <c r="FW20" s="15"/>
      <c r="FX20" s="15"/>
      <c r="FY20" s="15"/>
      <c r="FZ20" s="15"/>
      <c r="GA20" s="15"/>
      <c r="GB20" s="15"/>
      <c r="GC20" s="15"/>
      <c r="GD20" s="15"/>
      <c r="GE20" s="15"/>
      <c r="GF20" s="15"/>
      <c r="GG20" s="15"/>
      <c r="GH20" s="15"/>
      <c r="GI20" s="15"/>
      <c r="GJ20" s="15"/>
      <c r="GK20" s="15"/>
      <c r="GL20" s="15"/>
      <c r="GM20" s="15"/>
      <c r="GN20" s="15"/>
      <c r="GO20" s="15"/>
      <c r="GP20" s="15"/>
      <c r="GQ20" s="15"/>
      <c r="GR20" s="15"/>
      <c r="GS20" s="15"/>
      <c r="GT20" s="15"/>
      <c r="GU20" s="15"/>
      <c r="GV20" s="15"/>
      <c r="GW20" s="15"/>
      <c r="GX20" s="15"/>
      <c r="GY20" s="15"/>
      <c r="GZ20" s="15"/>
      <c r="HA20" s="15"/>
      <c r="HB20" s="15"/>
      <c r="HC20" s="15"/>
      <c r="HD20" s="15"/>
      <c r="HE20" s="15"/>
      <c r="HF20" s="15"/>
      <c r="HG20" s="15"/>
      <c r="HH20" s="15"/>
      <c r="HI20" s="15"/>
      <c r="HJ20" s="15"/>
      <c r="HK20" s="15"/>
      <c r="HL20" s="15"/>
      <c r="HM20" s="15"/>
      <c r="HN20" s="15"/>
      <c r="HO20" s="15"/>
      <c r="HP20" s="15"/>
      <c r="HQ20" s="15"/>
      <c r="HR20" s="15"/>
      <c r="HS20" s="15"/>
      <c r="HT20" s="15"/>
      <c r="HU20" s="15"/>
      <c r="HV20" s="15"/>
      <c r="HW20" s="15"/>
      <c r="HX20" s="15"/>
      <c r="HY20" s="15"/>
      <c r="HZ20" s="15"/>
      <c r="IA20" s="15"/>
      <c r="IB20" s="15"/>
      <c r="IC20" s="15"/>
      <c r="ID20" s="15"/>
      <c r="IE20" s="15"/>
      <c r="IF20" s="15"/>
      <c r="IG20" s="15"/>
      <c r="IH20" s="15"/>
      <c r="II20" s="15"/>
      <c r="IJ20" s="15"/>
      <c r="IK20" s="15"/>
      <c r="IL20" s="15"/>
      <c r="IM20" s="15"/>
      <c r="IN20" s="15"/>
      <c r="IO20" s="15"/>
      <c r="IP20" s="15"/>
      <c r="IQ20" s="15"/>
      <c r="IR20" s="15"/>
      <c r="IS20" s="15"/>
      <c r="IT20" s="15"/>
      <c r="IU20" s="15"/>
      <c r="IV20" s="15"/>
    </row>
    <row r="21" spans="1:256" ht="147.75" customHeight="1">
      <c r="A21" s="98"/>
      <c r="B21" s="101"/>
      <c r="C21" s="18" t="s">
        <v>42</v>
      </c>
      <c r="D21" s="6">
        <v>3498</v>
      </c>
      <c r="E21" s="6">
        <v>4000</v>
      </c>
      <c r="F21" s="6">
        <v>8000</v>
      </c>
      <c r="G21" s="18">
        <v>1</v>
      </c>
      <c r="H21" s="18" t="s">
        <v>100</v>
      </c>
      <c r="I21" s="18" t="s">
        <v>154</v>
      </c>
      <c r="J21" s="18" t="s">
        <v>20</v>
      </c>
      <c r="K21" s="18" t="s">
        <v>21</v>
      </c>
      <c r="L21" s="18" t="s">
        <v>39</v>
      </c>
      <c r="M21" s="18" t="s">
        <v>160</v>
      </c>
      <c r="N21" s="18" t="s">
        <v>136</v>
      </c>
      <c r="O21" s="18" t="s">
        <v>155</v>
      </c>
      <c r="P21" s="18" t="s">
        <v>159</v>
      </c>
      <c r="Q21" s="18" t="s">
        <v>222</v>
      </c>
      <c r="R21" s="18">
        <v>83723406</v>
      </c>
      <c r="S21" s="18" t="s">
        <v>288</v>
      </c>
      <c r="T21" s="18" t="s">
        <v>293</v>
      </c>
      <c r="U21" s="17" t="s">
        <v>313</v>
      </c>
      <c r="EH21" s="15"/>
      <c r="EI21" s="15"/>
      <c r="EJ21" s="15"/>
      <c r="EK21" s="15"/>
      <c r="EL21" s="15"/>
      <c r="EM21" s="15"/>
      <c r="EN21" s="15"/>
      <c r="EO21" s="15"/>
      <c r="EP21" s="15"/>
      <c r="EQ21" s="15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  <c r="FH21" s="15"/>
      <c r="FI21" s="15"/>
      <c r="FJ21" s="15"/>
      <c r="FK21" s="15"/>
      <c r="FL21" s="15"/>
      <c r="FM21" s="15"/>
      <c r="FN21" s="15"/>
      <c r="FO21" s="15"/>
      <c r="FP21" s="15"/>
      <c r="FQ21" s="15"/>
      <c r="FR21" s="15"/>
      <c r="FS21" s="15"/>
      <c r="FT21" s="15"/>
      <c r="FU21" s="15"/>
      <c r="FV21" s="15"/>
      <c r="FW21" s="15"/>
      <c r="FX21" s="15"/>
      <c r="FY21" s="15"/>
      <c r="FZ21" s="15"/>
      <c r="GA21" s="15"/>
      <c r="GB21" s="15"/>
      <c r="GC21" s="15"/>
      <c r="GD21" s="15"/>
      <c r="GE21" s="15"/>
      <c r="GF21" s="15"/>
      <c r="GG21" s="15"/>
      <c r="GH21" s="15"/>
      <c r="GI21" s="15"/>
      <c r="GJ21" s="15"/>
      <c r="GK21" s="15"/>
      <c r="GL21" s="15"/>
      <c r="GM21" s="15"/>
      <c r="GN21" s="15"/>
      <c r="GO21" s="15"/>
      <c r="GP21" s="15"/>
      <c r="GQ21" s="15"/>
      <c r="GR21" s="15"/>
      <c r="GS21" s="15"/>
      <c r="GT21" s="15"/>
      <c r="GU21" s="15"/>
      <c r="GV21" s="15"/>
      <c r="GW21" s="15"/>
      <c r="GX21" s="15"/>
      <c r="GY21" s="15"/>
      <c r="GZ21" s="15"/>
      <c r="HA21" s="15"/>
      <c r="HB21" s="15"/>
      <c r="HC21" s="15"/>
      <c r="HD21" s="15"/>
      <c r="HE21" s="15"/>
      <c r="HF21" s="15"/>
      <c r="HG21" s="15"/>
      <c r="HH21" s="15"/>
      <c r="HI21" s="15"/>
      <c r="HJ21" s="15"/>
      <c r="HK21" s="15"/>
      <c r="HL21" s="15"/>
      <c r="HM21" s="15"/>
      <c r="HN21" s="15"/>
      <c r="HO21" s="15"/>
      <c r="HP21" s="15"/>
      <c r="HQ21" s="15"/>
      <c r="HR21" s="15"/>
      <c r="HS21" s="15"/>
      <c r="HT21" s="15"/>
      <c r="HU21" s="15"/>
      <c r="HV21" s="15"/>
      <c r="HW21" s="15"/>
      <c r="HX21" s="15"/>
      <c r="HY21" s="15"/>
      <c r="HZ21" s="15"/>
      <c r="IA21" s="15"/>
      <c r="IB21" s="15"/>
      <c r="IC21" s="15"/>
      <c r="ID21" s="15"/>
      <c r="IE21" s="15"/>
      <c r="IF21" s="15"/>
      <c r="IG21" s="15"/>
      <c r="IH21" s="15"/>
      <c r="II21" s="15"/>
      <c r="IJ21" s="15"/>
      <c r="IK21" s="15"/>
      <c r="IL21" s="15"/>
      <c r="IM21" s="15"/>
      <c r="IN21" s="15"/>
      <c r="IO21" s="15"/>
      <c r="IP21" s="15"/>
      <c r="IQ21" s="15"/>
      <c r="IR21" s="15"/>
      <c r="IS21" s="15"/>
      <c r="IT21" s="15"/>
      <c r="IU21" s="15"/>
      <c r="IV21" s="15"/>
    </row>
    <row r="22" spans="1:256" ht="156.75" customHeight="1" thickBot="1">
      <c r="A22" s="98"/>
      <c r="B22" s="101"/>
      <c r="C22" s="18" t="s">
        <v>43</v>
      </c>
      <c r="D22" s="6">
        <v>5831</v>
      </c>
      <c r="E22" s="6">
        <v>6000</v>
      </c>
      <c r="F22" s="6">
        <v>12000</v>
      </c>
      <c r="G22" s="18">
        <v>1</v>
      </c>
      <c r="H22" s="18" t="s">
        <v>100</v>
      </c>
      <c r="I22" s="18" t="s">
        <v>154</v>
      </c>
      <c r="J22" s="18" t="s">
        <v>20</v>
      </c>
      <c r="K22" s="18" t="s">
        <v>21</v>
      </c>
      <c r="L22" s="18" t="s">
        <v>39</v>
      </c>
      <c r="M22" s="29" t="s">
        <v>105</v>
      </c>
      <c r="N22" s="18" t="s">
        <v>136</v>
      </c>
      <c r="O22" s="18" t="s">
        <v>155</v>
      </c>
      <c r="P22" s="29" t="s">
        <v>158</v>
      </c>
      <c r="Q22" s="29" t="s">
        <v>223</v>
      </c>
      <c r="R22" s="29">
        <v>71145748</v>
      </c>
      <c r="S22" s="18" t="s">
        <v>288</v>
      </c>
      <c r="T22" s="18" t="s">
        <v>293</v>
      </c>
      <c r="U22" s="19" t="s">
        <v>313</v>
      </c>
      <c r="EH22" s="15"/>
      <c r="EI22" s="15"/>
      <c r="EJ22" s="15"/>
      <c r="EK22" s="15"/>
      <c r="EL22" s="15"/>
      <c r="EM22" s="15"/>
      <c r="EN22" s="15"/>
      <c r="EO22" s="15"/>
      <c r="EP22" s="15"/>
      <c r="EQ22" s="15"/>
      <c r="ER22" s="15"/>
      <c r="ES22" s="15"/>
      <c r="ET22" s="15"/>
      <c r="EU22" s="15"/>
      <c r="EV22" s="15"/>
      <c r="EW22" s="15"/>
      <c r="EX22" s="15"/>
      <c r="EY22" s="15"/>
      <c r="EZ22" s="15"/>
      <c r="FA22" s="15"/>
      <c r="FB22" s="15"/>
      <c r="FC22" s="15"/>
      <c r="FD22" s="15"/>
      <c r="FE22" s="15"/>
      <c r="FF22" s="15"/>
      <c r="FG22" s="15"/>
      <c r="FH22" s="15"/>
      <c r="FI22" s="15"/>
      <c r="FJ22" s="15"/>
      <c r="FK22" s="15"/>
      <c r="FL22" s="15"/>
      <c r="FM22" s="15"/>
      <c r="FN22" s="15"/>
      <c r="FO22" s="15"/>
      <c r="FP22" s="15"/>
      <c r="FQ22" s="15"/>
      <c r="FR22" s="15"/>
      <c r="FS22" s="15"/>
      <c r="FT22" s="15"/>
      <c r="FU22" s="15"/>
      <c r="FV22" s="15"/>
      <c r="FW22" s="15"/>
      <c r="FX22" s="15"/>
      <c r="FY22" s="15"/>
      <c r="FZ22" s="15"/>
      <c r="GA22" s="15"/>
      <c r="GB22" s="15"/>
      <c r="GC22" s="15"/>
      <c r="GD22" s="15"/>
      <c r="GE22" s="15"/>
      <c r="GF22" s="15"/>
      <c r="GG22" s="15"/>
      <c r="GH22" s="15"/>
      <c r="GI22" s="15"/>
      <c r="GJ22" s="15"/>
      <c r="GK22" s="15"/>
      <c r="GL22" s="15"/>
      <c r="GM22" s="15"/>
      <c r="GN22" s="15"/>
      <c r="GO22" s="15"/>
      <c r="GP22" s="15"/>
      <c r="GQ22" s="15"/>
      <c r="GR22" s="15"/>
      <c r="GS22" s="15"/>
      <c r="GT22" s="15"/>
      <c r="GU22" s="15"/>
      <c r="GV22" s="15"/>
      <c r="GW22" s="15"/>
      <c r="GX22" s="15"/>
      <c r="GY22" s="15"/>
      <c r="GZ22" s="15"/>
      <c r="HA22" s="15"/>
      <c r="HB22" s="15"/>
      <c r="HC22" s="15"/>
      <c r="HD22" s="15"/>
      <c r="HE22" s="15"/>
      <c r="HF22" s="15"/>
      <c r="HG22" s="15"/>
      <c r="HH22" s="15"/>
      <c r="HI22" s="15"/>
      <c r="HJ22" s="15"/>
      <c r="HK22" s="15"/>
      <c r="HL22" s="15"/>
      <c r="HM22" s="15"/>
      <c r="HN22" s="15"/>
      <c r="HO22" s="15"/>
      <c r="HP22" s="15"/>
      <c r="HQ22" s="15"/>
      <c r="HR22" s="15"/>
      <c r="HS22" s="15"/>
      <c r="HT22" s="15"/>
      <c r="HU22" s="15"/>
      <c r="HV22" s="15"/>
      <c r="HW22" s="15"/>
      <c r="HX22" s="15"/>
      <c r="HY22" s="15"/>
      <c r="HZ22" s="15"/>
      <c r="IA22" s="15"/>
      <c r="IB22" s="15"/>
      <c r="IC22" s="15"/>
      <c r="ID22" s="15"/>
      <c r="IE22" s="15"/>
      <c r="IF22" s="15"/>
      <c r="IG22" s="15"/>
      <c r="IH22" s="15"/>
      <c r="II22" s="15"/>
      <c r="IJ22" s="15"/>
      <c r="IK22" s="15"/>
      <c r="IL22" s="15"/>
      <c r="IM22" s="15"/>
      <c r="IN22" s="15"/>
      <c r="IO22" s="15"/>
      <c r="IP22" s="15"/>
      <c r="IQ22" s="15"/>
      <c r="IR22" s="15"/>
      <c r="IS22" s="15"/>
      <c r="IT22" s="15"/>
      <c r="IU22" s="15"/>
      <c r="IV22" s="15"/>
    </row>
    <row r="23" spans="1:256" ht="159" customHeight="1">
      <c r="A23" s="98"/>
      <c r="B23" s="101"/>
      <c r="C23" s="18" t="s">
        <v>44</v>
      </c>
      <c r="D23" s="6">
        <v>18958</v>
      </c>
      <c r="E23" s="6">
        <v>18000</v>
      </c>
      <c r="F23" s="6">
        <v>33000</v>
      </c>
      <c r="G23" s="18">
        <v>1</v>
      </c>
      <c r="H23" s="18" t="s">
        <v>100</v>
      </c>
      <c r="I23" s="18" t="s">
        <v>154</v>
      </c>
      <c r="J23" s="18" t="s">
        <v>20</v>
      </c>
      <c r="K23" s="18" t="s">
        <v>21</v>
      </c>
      <c r="L23" s="18" t="s">
        <v>39</v>
      </c>
      <c r="M23" s="29" t="s">
        <v>161</v>
      </c>
      <c r="N23" s="18" t="s">
        <v>136</v>
      </c>
      <c r="O23" s="18" t="s">
        <v>155</v>
      </c>
      <c r="P23" s="29" t="s">
        <v>156</v>
      </c>
      <c r="Q23" s="29" t="s">
        <v>224</v>
      </c>
      <c r="R23" s="29">
        <v>70805566</v>
      </c>
      <c r="S23" s="18" t="s">
        <v>288</v>
      </c>
      <c r="T23" s="24" t="s">
        <v>293</v>
      </c>
      <c r="U23" s="17" t="s">
        <v>313</v>
      </c>
      <c r="EH23" s="15"/>
      <c r="EI23" s="15"/>
      <c r="EJ23" s="15"/>
      <c r="EK23" s="15"/>
      <c r="EL23" s="15"/>
      <c r="EM23" s="15"/>
      <c r="EN23" s="15"/>
      <c r="EO23" s="15"/>
      <c r="EP23" s="15"/>
      <c r="EQ23" s="15"/>
      <c r="ER23" s="15"/>
      <c r="ES23" s="15"/>
      <c r="ET23" s="15"/>
      <c r="EU23" s="15"/>
      <c r="EV23" s="15"/>
      <c r="EW23" s="15"/>
      <c r="EX23" s="15"/>
      <c r="EY23" s="15"/>
      <c r="EZ23" s="15"/>
      <c r="FA23" s="15"/>
      <c r="FB23" s="15"/>
      <c r="FC23" s="15"/>
      <c r="FD23" s="15"/>
      <c r="FE23" s="15"/>
      <c r="FF23" s="15"/>
      <c r="FG23" s="15"/>
      <c r="FH23" s="15"/>
      <c r="FI23" s="15"/>
      <c r="FJ23" s="15"/>
      <c r="FK23" s="15"/>
      <c r="FL23" s="15"/>
      <c r="FM23" s="15"/>
      <c r="FN23" s="15"/>
      <c r="FO23" s="15"/>
      <c r="FP23" s="15"/>
      <c r="FQ23" s="15"/>
      <c r="FR23" s="15"/>
      <c r="FS23" s="15"/>
      <c r="FT23" s="15"/>
      <c r="FU23" s="15"/>
      <c r="FV23" s="15"/>
      <c r="FW23" s="15"/>
      <c r="FX23" s="15"/>
      <c r="FY23" s="15"/>
      <c r="FZ23" s="15"/>
      <c r="GA23" s="15"/>
      <c r="GB23" s="15"/>
      <c r="GC23" s="15"/>
      <c r="GD23" s="15"/>
      <c r="GE23" s="15"/>
      <c r="GF23" s="15"/>
      <c r="GG23" s="15"/>
      <c r="GH23" s="15"/>
      <c r="GI23" s="15"/>
      <c r="GJ23" s="15"/>
      <c r="GK23" s="15"/>
      <c r="GL23" s="15"/>
      <c r="GM23" s="15"/>
      <c r="GN23" s="15"/>
      <c r="GO23" s="15"/>
      <c r="GP23" s="15"/>
      <c r="GQ23" s="15"/>
      <c r="GR23" s="15"/>
      <c r="GS23" s="15"/>
      <c r="GT23" s="15"/>
      <c r="GU23" s="15"/>
      <c r="GV23" s="15"/>
      <c r="GW23" s="15"/>
      <c r="GX23" s="15"/>
      <c r="GY23" s="15"/>
      <c r="GZ23" s="15"/>
      <c r="HA23" s="15"/>
      <c r="HB23" s="15"/>
      <c r="HC23" s="15"/>
      <c r="HD23" s="15"/>
      <c r="HE23" s="15"/>
      <c r="HF23" s="15"/>
      <c r="HG23" s="15"/>
      <c r="HH23" s="15"/>
      <c r="HI23" s="15"/>
      <c r="HJ23" s="15"/>
      <c r="HK23" s="15"/>
      <c r="HL23" s="15"/>
      <c r="HM23" s="15"/>
      <c r="HN23" s="15"/>
      <c r="HO23" s="15"/>
      <c r="HP23" s="15"/>
      <c r="HQ23" s="15"/>
      <c r="HR23" s="15"/>
      <c r="HS23" s="15"/>
      <c r="HT23" s="15"/>
      <c r="HU23" s="15"/>
      <c r="HV23" s="15"/>
      <c r="HW23" s="15"/>
      <c r="HX23" s="15"/>
      <c r="HY23" s="15"/>
      <c r="HZ23" s="15"/>
      <c r="IA23" s="15"/>
      <c r="IB23" s="15"/>
      <c r="IC23" s="15"/>
      <c r="ID23" s="15"/>
      <c r="IE23" s="15"/>
      <c r="IF23" s="15"/>
      <c r="IG23" s="15"/>
      <c r="IH23" s="15"/>
      <c r="II23" s="15"/>
      <c r="IJ23" s="15"/>
      <c r="IK23" s="15"/>
      <c r="IL23" s="15"/>
      <c r="IM23" s="15"/>
      <c r="IN23" s="15"/>
      <c r="IO23" s="15"/>
      <c r="IP23" s="15"/>
      <c r="IQ23" s="15"/>
      <c r="IR23" s="15"/>
      <c r="IS23" s="15"/>
      <c r="IT23" s="15"/>
      <c r="IU23" s="15"/>
      <c r="IV23" s="15"/>
    </row>
    <row r="24" spans="1:256" ht="117" customHeight="1">
      <c r="A24" s="98"/>
      <c r="B24" s="101"/>
      <c r="C24" s="91" t="s">
        <v>45</v>
      </c>
      <c r="D24" s="6">
        <v>109752</v>
      </c>
      <c r="E24" s="6">
        <v>110000</v>
      </c>
      <c r="F24" s="6">
        <v>220000</v>
      </c>
      <c r="G24" s="126">
        <v>1</v>
      </c>
      <c r="H24" s="91" t="s">
        <v>100</v>
      </c>
      <c r="I24" s="91" t="s">
        <v>134</v>
      </c>
      <c r="J24" s="18" t="s">
        <v>195</v>
      </c>
      <c r="K24" s="91" t="s">
        <v>29</v>
      </c>
      <c r="L24" s="91" t="s">
        <v>39</v>
      </c>
      <c r="M24" s="91" t="s">
        <v>135</v>
      </c>
      <c r="N24" s="91" t="s">
        <v>136</v>
      </c>
      <c r="O24" s="91" t="s">
        <v>137</v>
      </c>
      <c r="P24" s="91">
        <v>407000322</v>
      </c>
      <c r="Q24" s="91" t="s">
        <v>225</v>
      </c>
      <c r="R24" s="126">
        <v>50581502</v>
      </c>
      <c r="S24" s="91" t="s">
        <v>288</v>
      </c>
      <c r="T24" s="91" t="s">
        <v>295</v>
      </c>
      <c r="U24" s="93" t="s">
        <v>313</v>
      </c>
      <c r="EH24" s="15"/>
      <c r="EI24" s="15"/>
      <c r="EJ24" s="15"/>
      <c r="EK24" s="15"/>
      <c r="EL24" s="15"/>
      <c r="EM24" s="15"/>
      <c r="EN24" s="15"/>
      <c r="EO24" s="15"/>
      <c r="EP24" s="15"/>
      <c r="EQ24" s="15"/>
      <c r="ER24" s="15"/>
      <c r="ES24" s="15"/>
      <c r="ET24" s="15"/>
      <c r="EU24" s="15"/>
      <c r="EV24" s="15"/>
      <c r="EW24" s="15"/>
      <c r="EX24" s="15"/>
      <c r="EY24" s="15"/>
      <c r="EZ24" s="15"/>
      <c r="FA24" s="15"/>
      <c r="FB24" s="15"/>
      <c r="FC24" s="15"/>
      <c r="FD24" s="15"/>
      <c r="FE24" s="15"/>
      <c r="FF24" s="15"/>
      <c r="FG24" s="15"/>
      <c r="FH24" s="15"/>
      <c r="FI24" s="15"/>
      <c r="FJ24" s="15"/>
      <c r="FK24" s="15"/>
      <c r="FL24" s="15"/>
      <c r="FM24" s="15"/>
      <c r="FN24" s="15"/>
      <c r="FO24" s="15"/>
      <c r="FP24" s="15"/>
      <c r="FQ24" s="15"/>
      <c r="FR24" s="15"/>
      <c r="FS24" s="15"/>
      <c r="FT24" s="15"/>
      <c r="FU24" s="15"/>
      <c r="FV24" s="15"/>
      <c r="FW24" s="15"/>
      <c r="FX24" s="15"/>
      <c r="FY24" s="15"/>
      <c r="FZ24" s="15"/>
      <c r="GA24" s="15"/>
      <c r="GB24" s="15"/>
      <c r="GC24" s="15"/>
      <c r="GD24" s="15"/>
      <c r="GE24" s="15"/>
      <c r="GF24" s="15"/>
      <c r="GG24" s="15"/>
      <c r="GH24" s="15"/>
      <c r="GI24" s="15"/>
      <c r="GJ24" s="15"/>
      <c r="GK24" s="15"/>
      <c r="GL24" s="15"/>
      <c r="GM24" s="15"/>
      <c r="GN24" s="15"/>
      <c r="GO24" s="15"/>
      <c r="GP24" s="15"/>
      <c r="GQ24" s="15"/>
      <c r="GR24" s="15"/>
      <c r="GS24" s="15"/>
      <c r="GT24" s="15"/>
      <c r="GU24" s="15"/>
      <c r="GV24" s="15"/>
      <c r="GW24" s="15"/>
      <c r="GX24" s="15"/>
      <c r="GY24" s="15"/>
      <c r="GZ24" s="15"/>
      <c r="HA24" s="15"/>
      <c r="HB24" s="15"/>
      <c r="HC24" s="15"/>
      <c r="HD24" s="15"/>
      <c r="HE24" s="15"/>
      <c r="HF24" s="15"/>
      <c r="HG24" s="15"/>
      <c r="HH24" s="15"/>
      <c r="HI24" s="15"/>
      <c r="HJ24" s="15"/>
      <c r="HK24" s="15"/>
      <c r="HL24" s="15"/>
      <c r="HM24" s="15"/>
      <c r="HN24" s="15"/>
      <c r="HO24" s="15"/>
      <c r="HP24" s="15"/>
      <c r="HQ24" s="15"/>
      <c r="HR24" s="15"/>
      <c r="HS24" s="15"/>
      <c r="HT24" s="15"/>
      <c r="HU24" s="15"/>
      <c r="HV24" s="15"/>
      <c r="HW24" s="15"/>
      <c r="HX24" s="15"/>
      <c r="HY24" s="15"/>
      <c r="HZ24" s="15"/>
      <c r="IA24" s="15"/>
      <c r="IB24" s="15"/>
      <c r="IC24" s="15"/>
      <c r="ID24" s="15"/>
      <c r="IE24" s="15"/>
      <c r="IF24" s="15"/>
      <c r="IG24" s="15"/>
      <c r="IH24" s="15"/>
      <c r="II24" s="15"/>
      <c r="IJ24" s="15"/>
      <c r="IK24" s="15"/>
      <c r="IL24" s="15"/>
      <c r="IM24" s="15"/>
      <c r="IN24" s="15"/>
      <c r="IO24" s="15"/>
      <c r="IP24" s="15"/>
      <c r="IQ24" s="15"/>
      <c r="IR24" s="15"/>
      <c r="IS24" s="15"/>
      <c r="IT24" s="15"/>
      <c r="IU24" s="15"/>
      <c r="IV24" s="15"/>
    </row>
    <row r="25" spans="1:256" ht="180" customHeight="1">
      <c r="A25" s="98"/>
      <c r="B25" s="101"/>
      <c r="C25" s="92"/>
      <c r="D25" s="6">
        <v>240872</v>
      </c>
      <c r="E25" s="6">
        <v>241000</v>
      </c>
      <c r="F25" s="6">
        <v>482000</v>
      </c>
      <c r="G25" s="127"/>
      <c r="H25" s="92"/>
      <c r="I25" s="92"/>
      <c r="J25" s="18" t="s">
        <v>196</v>
      </c>
      <c r="K25" s="92"/>
      <c r="L25" s="92"/>
      <c r="M25" s="92"/>
      <c r="N25" s="92"/>
      <c r="O25" s="92"/>
      <c r="P25" s="92"/>
      <c r="Q25" s="92"/>
      <c r="R25" s="127"/>
      <c r="S25" s="92"/>
      <c r="T25" s="92"/>
      <c r="U25" s="94"/>
    </row>
    <row r="26" spans="1:256" ht="168.75" customHeight="1">
      <c r="A26" s="98"/>
      <c r="B26" s="101"/>
      <c r="C26" s="18" t="s">
        <v>46</v>
      </c>
      <c r="D26" s="6">
        <v>809045</v>
      </c>
      <c r="E26" s="6">
        <v>810000</v>
      </c>
      <c r="F26" s="6">
        <v>1620000</v>
      </c>
      <c r="G26" s="29">
        <v>1</v>
      </c>
      <c r="H26" s="18" t="s">
        <v>100</v>
      </c>
      <c r="I26" s="18" t="s">
        <v>147</v>
      </c>
      <c r="J26" s="18" t="s">
        <v>28</v>
      </c>
      <c r="K26" s="18" t="s">
        <v>29</v>
      </c>
      <c r="L26" s="18" t="s">
        <v>148</v>
      </c>
      <c r="M26" s="18" t="s">
        <v>149</v>
      </c>
      <c r="N26" s="18" t="s">
        <v>77</v>
      </c>
      <c r="O26" s="18" t="s">
        <v>150</v>
      </c>
      <c r="P26" s="18">
        <v>130195</v>
      </c>
      <c r="Q26" s="18" t="s">
        <v>226</v>
      </c>
      <c r="R26" s="18">
        <v>93933567</v>
      </c>
      <c r="S26" s="18" t="s">
        <v>288</v>
      </c>
      <c r="T26" s="18" t="s">
        <v>295</v>
      </c>
      <c r="U26" s="73" t="s">
        <v>313</v>
      </c>
    </row>
    <row r="27" spans="1:256" ht="111" customHeight="1">
      <c r="A27" s="98"/>
      <c r="B27" s="101"/>
      <c r="C27" s="18" t="s">
        <v>47</v>
      </c>
      <c r="D27" s="6">
        <v>200495</v>
      </c>
      <c r="E27" s="6">
        <v>215000</v>
      </c>
      <c r="F27" s="6">
        <v>430000</v>
      </c>
      <c r="G27" s="18">
        <v>1</v>
      </c>
      <c r="H27" s="18" t="s">
        <v>100</v>
      </c>
      <c r="I27" s="18" t="s">
        <v>151</v>
      </c>
      <c r="J27" s="29" t="s">
        <v>28</v>
      </c>
      <c r="K27" s="29" t="s">
        <v>29</v>
      </c>
      <c r="L27" s="18" t="s">
        <v>39</v>
      </c>
      <c r="M27" s="29" t="s">
        <v>152</v>
      </c>
      <c r="N27" s="18" t="s">
        <v>136</v>
      </c>
      <c r="O27" s="29" t="s">
        <v>153</v>
      </c>
      <c r="P27" s="29">
        <v>407000325</v>
      </c>
      <c r="Q27" s="29" t="s">
        <v>227</v>
      </c>
      <c r="R27" s="29">
        <v>50580879</v>
      </c>
      <c r="S27" s="18" t="s">
        <v>288</v>
      </c>
      <c r="T27" s="18" t="s">
        <v>294</v>
      </c>
      <c r="U27" s="73" t="s">
        <v>313</v>
      </c>
    </row>
    <row r="28" spans="1:256" ht="201.75" customHeight="1">
      <c r="A28" s="98"/>
      <c r="B28" s="101"/>
      <c r="C28" s="33" t="s">
        <v>271</v>
      </c>
      <c r="D28" s="69">
        <v>138870</v>
      </c>
      <c r="E28" s="69">
        <v>140000</v>
      </c>
      <c r="F28" s="69">
        <v>280000</v>
      </c>
      <c r="G28" s="33">
        <v>1</v>
      </c>
      <c r="H28" s="33" t="s">
        <v>282</v>
      </c>
      <c r="I28" s="33" t="s">
        <v>272</v>
      </c>
      <c r="J28" s="70" t="s">
        <v>273</v>
      </c>
      <c r="K28" s="70" t="s">
        <v>274</v>
      </c>
      <c r="L28" s="33" t="s">
        <v>275</v>
      </c>
      <c r="M28" s="70" t="s">
        <v>133</v>
      </c>
      <c r="N28" s="33" t="s">
        <v>136</v>
      </c>
      <c r="O28" s="33" t="s">
        <v>276</v>
      </c>
      <c r="P28" s="33">
        <v>30127489</v>
      </c>
      <c r="Q28" s="33" t="s">
        <v>277</v>
      </c>
      <c r="R28" s="70">
        <v>37876950</v>
      </c>
      <c r="S28" s="33" t="s">
        <v>288</v>
      </c>
      <c r="T28" s="33" t="s">
        <v>293</v>
      </c>
      <c r="U28" s="75" t="s">
        <v>314</v>
      </c>
    </row>
    <row r="29" spans="1:256" ht="201.75" customHeight="1" thickBot="1">
      <c r="A29" s="99"/>
      <c r="B29" s="102"/>
      <c r="C29" s="21" t="s">
        <v>304</v>
      </c>
      <c r="D29" s="4">
        <v>6873</v>
      </c>
      <c r="E29" s="4">
        <v>7000</v>
      </c>
      <c r="F29" s="4">
        <v>14000</v>
      </c>
      <c r="G29" s="21">
        <v>1</v>
      </c>
      <c r="H29" s="21" t="s">
        <v>100</v>
      </c>
      <c r="I29" s="21" t="s">
        <v>305</v>
      </c>
      <c r="J29" s="35" t="s">
        <v>20</v>
      </c>
      <c r="K29" s="35" t="s">
        <v>21</v>
      </c>
      <c r="L29" s="21" t="s">
        <v>306</v>
      </c>
      <c r="M29" s="35" t="s">
        <v>307</v>
      </c>
      <c r="N29" s="21">
        <v>0</v>
      </c>
      <c r="O29" s="21" t="s">
        <v>308</v>
      </c>
      <c r="P29" s="21" t="s">
        <v>309</v>
      </c>
      <c r="Q29" s="21" t="s">
        <v>310</v>
      </c>
      <c r="R29" s="35">
        <v>94186726</v>
      </c>
      <c r="S29" s="21" t="s">
        <v>288</v>
      </c>
      <c r="T29" s="71" t="s">
        <v>311</v>
      </c>
      <c r="U29" s="22" t="s">
        <v>314</v>
      </c>
    </row>
    <row r="30" spans="1:256" ht="102.75" customHeight="1">
      <c r="A30" s="97" t="s">
        <v>38</v>
      </c>
      <c r="B30" s="109" t="s">
        <v>49</v>
      </c>
      <c r="C30" s="16" t="s">
        <v>169</v>
      </c>
      <c r="D30" s="78">
        <v>18058</v>
      </c>
      <c r="E30" s="79">
        <v>19860</v>
      </c>
      <c r="F30" s="79">
        <v>39720</v>
      </c>
      <c r="G30" s="30">
        <v>1</v>
      </c>
      <c r="H30" s="88" t="s">
        <v>100</v>
      </c>
      <c r="I30" s="16" t="s">
        <v>173</v>
      </c>
      <c r="J30" s="16" t="s">
        <v>197</v>
      </c>
      <c r="K30" s="16" t="s">
        <v>178</v>
      </c>
      <c r="L30" s="16" t="s">
        <v>50</v>
      </c>
      <c r="M30" s="16" t="s">
        <v>183</v>
      </c>
      <c r="N30" s="16" t="s">
        <v>31</v>
      </c>
      <c r="O30" s="16" t="s">
        <v>83</v>
      </c>
      <c r="P30" s="16" t="s">
        <v>188</v>
      </c>
      <c r="Q30" s="16" t="s">
        <v>228</v>
      </c>
      <c r="R30" s="82">
        <v>94422537</v>
      </c>
      <c r="S30" s="17" t="s">
        <v>288</v>
      </c>
      <c r="T30" s="130" t="s">
        <v>293</v>
      </c>
      <c r="U30" s="17" t="s">
        <v>313</v>
      </c>
    </row>
    <row r="31" spans="1:256" ht="101.25" customHeight="1" thickBot="1">
      <c r="A31" s="98"/>
      <c r="B31" s="110"/>
      <c r="C31" s="18" t="s">
        <v>168</v>
      </c>
      <c r="D31" s="80">
        <v>45783</v>
      </c>
      <c r="E31" s="81">
        <v>50360</v>
      </c>
      <c r="F31" s="81">
        <v>100720</v>
      </c>
      <c r="G31" s="32">
        <v>1</v>
      </c>
      <c r="H31" s="87" t="s">
        <v>100</v>
      </c>
      <c r="I31" s="18" t="s">
        <v>174</v>
      </c>
      <c r="J31" s="18" t="s">
        <v>198</v>
      </c>
      <c r="K31" s="18" t="s">
        <v>179</v>
      </c>
      <c r="L31" s="18" t="s">
        <v>50</v>
      </c>
      <c r="M31" s="18" t="s">
        <v>184</v>
      </c>
      <c r="N31" s="18" t="s">
        <v>31</v>
      </c>
      <c r="O31" s="18" t="s">
        <v>83</v>
      </c>
      <c r="P31" s="18" t="s">
        <v>189</v>
      </c>
      <c r="Q31" s="18" t="s">
        <v>229</v>
      </c>
      <c r="R31" s="18">
        <v>90130547</v>
      </c>
      <c r="S31" s="19" t="s">
        <v>288</v>
      </c>
      <c r="T31" s="131" t="s">
        <v>293</v>
      </c>
      <c r="U31" s="73" t="s">
        <v>313</v>
      </c>
    </row>
    <row r="32" spans="1:256" ht="101.25" customHeight="1">
      <c r="A32" s="98"/>
      <c r="B32" s="110"/>
      <c r="C32" s="18" t="s">
        <v>167</v>
      </c>
      <c r="D32" s="80">
        <v>37743</v>
      </c>
      <c r="E32" s="81">
        <v>41500</v>
      </c>
      <c r="F32" s="81">
        <v>83000</v>
      </c>
      <c r="G32" s="32">
        <v>1</v>
      </c>
      <c r="H32" s="87" t="s">
        <v>100</v>
      </c>
      <c r="I32" s="18" t="s">
        <v>172</v>
      </c>
      <c r="J32" s="18" t="s">
        <v>199</v>
      </c>
      <c r="K32" s="18" t="s">
        <v>177</v>
      </c>
      <c r="L32" s="18" t="s">
        <v>50</v>
      </c>
      <c r="M32" s="18" t="s">
        <v>182</v>
      </c>
      <c r="N32" s="18" t="s">
        <v>31</v>
      </c>
      <c r="O32" s="18" t="s">
        <v>83</v>
      </c>
      <c r="P32" s="18" t="s">
        <v>187</v>
      </c>
      <c r="Q32" s="18" t="s">
        <v>230</v>
      </c>
      <c r="R32" s="18">
        <v>71326107</v>
      </c>
      <c r="S32" s="19" t="s">
        <v>288</v>
      </c>
      <c r="T32" s="131" t="s">
        <v>293</v>
      </c>
      <c r="U32" s="17" t="s">
        <v>313</v>
      </c>
    </row>
    <row r="33" spans="1:21" ht="95.25" customHeight="1">
      <c r="A33" s="98"/>
      <c r="B33" s="110"/>
      <c r="C33" s="18" t="s">
        <v>166</v>
      </c>
      <c r="D33" s="80">
        <v>33574</v>
      </c>
      <c r="E33" s="81">
        <v>36930</v>
      </c>
      <c r="F33" s="81">
        <v>73860</v>
      </c>
      <c r="G33" s="32">
        <v>1</v>
      </c>
      <c r="H33" s="87" t="s">
        <v>100</v>
      </c>
      <c r="I33" s="18" t="s">
        <v>171</v>
      </c>
      <c r="J33" s="18" t="s">
        <v>200</v>
      </c>
      <c r="K33" s="18" t="s">
        <v>176</v>
      </c>
      <c r="L33" s="18" t="s">
        <v>50</v>
      </c>
      <c r="M33" s="18" t="s">
        <v>181</v>
      </c>
      <c r="N33" s="18" t="s">
        <v>31</v>
      </c>
      <c r="O33" s="18" t="s">
        <v>83</v>
      </c>
      <c r="P33" s="18" t="s">
        <v>186</v>
      </c>
      <c r="Q33" s="18" t="s">
        <v>231</v>
      </c>
      <c r="R33" s="83">
        <v>94766446</v>
      </c>
      <c r="S33" s="19" t="s">
        <v>288</v>
      </c>
      <c r="T33" s="131" t="s">
        <v>293</v>
      </c>
      <c r="U33" s="73" t="s">
        <v>313</v>
      </c>
    </row>
    <row r="34" spans="1:21" ht="57.75" hidden="1" customHeight="1">
      <c r="A34" s="98"/>
      <c r="B34" s="110"/>
      <c r="C34" s="91" t="s">
        <v>165</v>
      </c>
      <c r="D34" s="80">
        <v>12668</v>
      </c>
      <c r="E34" s="81">
        <v>13950</v>
      </c>
      <c r="F34" s="81">
        <v>27900</v>
      </c>
      <c r="G34" s="95">
        <v>1</v>
      </c>
      <c r="H34" s="91" t="s">
        <v>100</v>
      </c>
      <c r="I34" s="91" t="s">
        <v>170</v>
      </c>
      <c r="J34" s="18" t="s">
        <v>195</v>
      </c>
      <c r="K34" s="91" t="s">
        <v>175</v>
      </c>
      <c r="L34" s="91" t="s">
        <v>50</v>
      </c>
      <c r="M34" s="91" t="s">
        <v>180</v>
      </c>
      <c r="N34" s="91" t="s">
        <v>283</v>
      </c>
      <c r="O34" s="91" t="s">
        <v>83</v>
      </c>
      <c r="P34" s="91" t="s">
        <v>185</v>
      </c>
      <c r="Q34" s="91" t="s">
        <v>232</v>
      </c>
      <c r="R34" s="91">
        <v>50581048</v>
      </c>
      <c r="S34" s="128" t="s">
        <v>288</v>
      </c>
      <c r="T34" s="132" t="s">
        <v>293</v>
      </c>
      <c r="U34" s="93" t="s">
        <v>313</v>
      </c>
    </row>
    <row r="35" spans="1:21" ht="87.75" hidden="1" customHeight="1">
      <c r="A35" s="98"/>
      <c r="B35" s="110"/>
      <c r="C35" s="92"/>
      <c r="D35" s="80">
        <v>19081</v>
      </c>
      <c r="E35" s="81">
        <v>21000</v>
      </c>
      <c r="F35" s="81">
        <v>42000</v>
      </c>
      <c r="G35" s="96"/>
      <c r="H35" s="92"/>
      <c r="I35" s="92"/>
      <c r="J35" s="18" t="s">
        <v>196</v>
      </c>
      <c r="K35" s="92"/>
      <c r="L35" s="92"/>
      <c r="M35" s="92"/>
      <c r="N35" s="92"/>
      <c r="O35" s="92"/>
      <c r="P35" s="92"/>
      <c r="Q35" s="92"/>
      <c r="R35" s="92"/>
      <c r="S35" s="94"/>
      <c r="T35" s="133"/>
      <c r="U35" s="93"/>
    </row>
    <row r="36" spans="1:21" ht="84.75" customHeight="1" thickBot="1">
      <c r="A36" s="99"/>
      <c r="B36" s="111"/>
      <c r="C36" s="89" t="s">
        <v>322</v>
      </c>
      <c r="D36" s="134">
        <v>49616</v>
      </c>
      <c r="E36" s="135">
        <v>54580</v>
      </c>
      <c r="F36" s="135">
        <v>109160</v>
      </c>
      <c r="G36" s="35">
        <v>1</v>
      </c>
      <c r="H36" s="35" t="s">
        <v>100</v>
      </c>
      <c r="I36" s="21" t="s">
        <v>264</v>
      </c>
      <c r="J36" s="21" t="s">
        <v>28</v>
      </c>
      <c r="K36" s="21" t="s">
        <v>265</v>
      </c>
      <c r="L36" s="21" t="s">
        <v>50</v>
      </c>
      <c r="M36" s="21" t="s">
        <v>266</v>
      </c>
      <c r="N36" s="21" t="s">
        <v>105</v>
      </c>
      <c r="O36" s="21" t="s">
        <v>267</v>
      </c>
      <c r="P36" s="35" t="s">
        <v>31</v>
      </c>
      <c r="Q36" s="21" t="s">
        <v>268</v>
      </c>
      <c r="R36" s="35">
        <v>93933699</v>
      </c>
      <c r="S36" s="22" t="s">
        <v>288</v>
      </c>
      <c r="T36" s="131" t="s">
        <v>297</v>
      </c>
      <c r="U36" s="63" t="s">
        <v>314</v>
      </c>
    </row>
    <row r="37" spans="1:21" ht="138.75" hidden="1" customHeight="1">
      <c r="A37" s="97" t="s">
        <v>164</v>
      </c>
      <c r="B37" s="109" t="s">
        <v>52</v>
      </c>
      <c r="C37" s="16" t="s">
        <v>53</v>
      </c>
      <c r="D37" s="3">
        <v>56138</v>
      </c>
      <c r="E37" s="3">
        <v>56200</v>
      </c>
      <c r="F37" s="3">
        <v>112400</v>
      </c>
      <c r="G37" s="34">
        <v>1</v>
      </c>
      <c r="H37" s="16" t="s">
        <v>84</v>
      </c>
      <c r="I37" s="16" t="s">
        <v>86</v>
      </c>
      <c r="J37" s="16" t="s">
        <v>28</v>
      </c>
      <c r="K37" s="16" t="s">
        <v>88</v>
      </c>
      <c r="L37" s="16" t="s">
        <v>89</v>
      </c>
      <c r="M37" s="16" t="s">
        <v>90</v>
      </c>
      <c r="N37" s="16" t="s">
        <v>92</v>
      </c>
      <c r="O37" s="16" t="s">
        <v>93</v>
      </c>
      <c r="P37" s="16" t="s">
        <v>317</v>
      </c>
      <c r="Q37" s="16" t="s">
        <v>233</v>
      </c>
      <c r="R37" s="16">
        <v>96482753</v>
      </c>
      <c r="S37" s="16" t="s">
        <v>288</v>
      </c>
      <c r="T37" s="16" t="s">
        <v>293</v>
      </c>
      <c r="U37" s="73" t="s">
        <v>313</v>
      </c>
    </row>
    <row r="38" spans="1:21" ht="135" customHeight="1" thickBot="1">
      <c r="A38" s="99"/>
      <c r="B38" s="111"/>
      <c r="C38" s="21" t="s">
        <v>54</v>
      </c>
      <c r="D38" s="4">
        <v>1400</v>
      </c>
      <c r="E38" s="5">
        <v>1500</v>
      </c>
      <c r="F38" s="5">
        <v>3000</v>
      </c>
      <c r="G38" s="35">
        <v>1</v>
      </c>
      <c r="H38" s="21" t="s">
        <v>85</v>
      </c>
      <c r="I38" s="21" t="s">
        <v>87</v>
      </c>
      <c r="J38" s="21" t="s">
        <v>20</v>
      </c>
      <c r="K38" s="21" t="s">
        <v>21</v>
      </c>
      <c r="L38" s="21" t="s">
        <v>89</v>
      </c>
      <c r="M38" s="21" t="s">
        <v>91</v>
      </c>
      <c r="N38" s="21" t="s">
        <v>284</v>
      </c>
      <c r="O38" s="21" t="s">
        <v>94</v>
      </c>
      <c r="P38" s="21" t="s">
        <v>318</v>
      </c>
      <c r="Q38" s="21" t="s">
        <v>234</v>
      </c>
      <c r="R38" s="21">
        <v>90230636</v>
      </c>
      <c r="S38" s="21" t="s">
        <v>288</v>
      </c>
      <c r="T38" s="21" t="s">
        <v>293</v>
      </c>
      <c r="U38" s="76" t="s">
        <v>313</v>
      </c>
    </row>
    <row r="39" spans="1:21" ht="70.5" hidden="1" customHeight="1">
      <c r="A39" s="97" t="s">
        <v>48</v>
      </c>
      <c r="B39" s="109" t="s">
        <v>56</v>
      </c>
      <c r="C39" s="100" t="s">
        <v>57</v>
      </c>
      <c r="D39" s="3">
        <v>40278</v>
      </c>
      <c r="E39" s="3">
        <v>30000</v>
      </c>
      <c r="F39" s="3">
        <v>60000</v>
      </c>
      <c r="G39" s="129">
        <v>1</v>
      </c>
      <c r="H39" s="100" t="s">
        <v>85</v>
      </c>
      <c r="I39" s="100" t="s">
        <v>138</v>
      </c>
      <c r="J39" s="16" t="s">
        <v>201</v>
      </c>
      <c r="K39" s="100" t="s">
        <v>21</v>
      </c>
      <c r="L39" s="100" t="s">
        <v>50</v>
      </c>
      <c r="M39" s="100" t="s">
        <v>141</v>
      </c>
      <c r="N39" s="100" t="s">
        <v>31</v>
      </c>
      <c r="O39" s="100" t="s">
        <v>143</v>
      </c>
      <c r="P39" s="100">
        <v>407000417</v>
      </c>
      <c r="Q39" s="100" t="s">
        <v>235</v>
      </c>
      <c r="R39" s="100">
        <v>50580935</v>
      </c>
      <c r="S39" s="100" t="s">
        <v>288</v>
      </c>
      <c r="T39" s="100" t="s">
        <v>293</v>
      </c>
      <c r="U39" s="112" t="s">
        <v>313</v>
      </c>
    </row>
    <row r="40" spans="1:21" ht="70.5" hidden="1" customHeight="1">
      <c r="A40" s="98"/>
      <c r="B40" s="110"/>
      <c r="C40" s="92"/>
      <c r="D40" s="6">
        <v>12667</v>
      </c>
      <c r="E40" s="6">
        <v>13000</v>
      </c>
      <c r="F40" s="6">
        <v>26000</v>
      </c>
      <c r="G40" s="127"/>
      <c r="H40" s="92"/>
      <c r="I40" s="92"/>
      <c r="J40" s="18" t="s">
        <v>202</v>
      </c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4"/>
    </row>
    <row r="41" spans="1:21" ht="70.5" customHeight="1">
      <c r="A41" s="98"/>
      <c r="B41" s="110"/>
      <c r="C41" s="91" t="s">
        <v>58</v>
      </c>
      <c r="D41" s="6">
        <v>12524</v>
      </c>
      <c r="E41" s="6">
        <v>12000</v>
      </c>
      <c r="F41" s="6">
        <v>24000</v>
      </c>
      <c r="G41" s="126">
        <v>1</v>
      </c>
      <c r="H41" s="91" t="s">
        <v>85</v>
      </c>
      <c r="I41" s="91" t="s">
        <v>138</v>
      </c>
      <c r="J41" s="18" t="s">
        <v>201</v>
      </c>
      <c r="K41" s="91" t="s">
        <v>21</v>
      </c>
      <c r="L41" s="91" t="s">
        <v>50</v>
      </c>
      <c r="M41" s="91" t="s">
        <v>141</v>
      </c>
      <c r="N41" s="91" t="s">
        <v>31</v>
      </c>
      <c r="O41" s="91" t="s">
        <v>143</v>
      </c>
      <c r="P41" s="91">
        <v>407000414</v>
      </c>
      <c r="Q41" s="91" t="s">
        <v>236</v>
      </c>
      <c r="R41" s="91">
        <v>50581046</v>
      </c>
      <c r="S41" s="91" t="s">
        <v>288</v>
      </c>
      <c r="T41" s="91" t="s">
        <v>293</v>
      </c>
      <c r="U41" s="128" t="s">
        <v>313</v>
      </c>
    </row>
    <row r="42" spans="1:21" ht="72" customHeight="1">
      <c r="A42" s="98"/>
      <c r="B42" s="110"/>
      <c r="C42" s="92"/>
      <c r="D42" s="6">
        <v>4175</v>
      </c>
      <c r="E42" s="6">
        <v>5000</v>
      </c>
      <c r="F42" s="6">
        <v>10000</v>
      </c>
      <c r="G42" s="127"/>
      <c r="H42" s="92"/>
      <c r="I42" s="92"/>
      <c r="J42" s="18" t="s">
        <v>202</v>
      </c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4"/>
    </row>
    <row r="43" spans="1:21" ht="85.5" customHeight="1">
      <c r="A43" s="98"/>
      <c r="B43" s="110"/>
      <c r="C43" s="18" t="s">
        <v>59</v>
      </c>
      <c r="D43" s="18">
        <v>226</v>
      </c>
      <c r="E43" s="6">
        <v>250</v>
      </c>
      <c r="F43" s="6">
        <v>500</v>
      </c>
      <c r="G43" s="29">
        <v>1</v>
      </c>
      <c r="H43" s="18" t="s">
        <v>85</v>
      </c>
      <c r="I43" s="18" t="s">
        <v>138</v>
      </c>
      <c r="J43" s="18" t="s">
        <v>20</v>
      </c>
      <c r="K43" s="18" t="s">
        <v>21</v>
      </c>
      <c r="L43" s="18" t="s">
        <v>140</v>
      </c>
      <c r="M43" s="18" t="s">
        <v>142</v>
      </c>
      <c r="N43" s="18" t="s">
        <v>31</v>
      </c>
      <c r="O43" s="18" t="s">
        <v>144</v>
      </c>
      <c r="P43" s="18">
        <v>407000442</v>
      </c>
      <c r="Q43" s="18" t="s">
        <v>237</v>
      </c>
      <c r="R43" s="18">
        <v>23595832</v>
      </c>
      <c r="S43" s="18" t="s">
        <v>288</v>
      </c>
      <c r="T43" s="18" t="s">
        <v>293</v>
      </c>
      <c r="U43" s="19" t="s">
        <v>313</v>
      </c>
    </row>
    <row r="44" spans="1:21" ht="101.25" customHeight="1" thickBot="1">
      <c r="A44" s="99"/>
      <c r="B44" s="111"/>
      <c r="C44" s="21" t="s">
        <v>60</v>
      </c>
      <c r="D44" s="21">
        <v>234</v>
      </c>
      <c r="E44" s="5">
        <v>250</v>
      </c>
      <c r="F44" s="5">
        <v>500</v>
      </c>
      <c r="G44" s="35">
        <v>1</v>
      </c>
      <c r="H44" s="21" t="s">
        <v>85</v>
      </c>
      <c r="I44" s="21" t="s">
        <v>138</v>
      </c>
      <c r="J44" s="21" t="s">
        <v>139</v>
      </c>
      <c r="K44" s="21" t="s">
        <v>21</v>
      </c>
      <c r="L44" s="21" t="s">
        <v>140</v>
      </c>
      <c r="M44" s="21" t="s">
        <v>142</v>
      </c>
      <c r="N44" s="21" t="s">
        <v>31</v>
      </c>
      <c r="O44" s="21" t="s">
        <v>144</v>
      </c>
      <c r="P44" s="21">
        <v>407000445</v>
      </c>
      <c r="Q44" s="21" t="s">
        <v>243</v>
      </c>
      <c r="R44" s="21">
        <v>15291528</v>
      </c>
      <c r="S44" s="21" t="s">
        <v>288</v>
      </c>
      <c r="T44" s="21" t="s">
        <v>293</v>
      </c>
      <c r="U44" s="76" t="s">
        <v>313</v>
      </c>
    </row>
    <row r="45" spans="1:21" ht="201" customHeight="1" thickBot="1">
      <c r="A45" s="12" t="s">
        <v>51</v>
      </c>
      <c r="B45" s="13" t="s">
        <v>62</v>
      </c>
      <c r="C45" s="8" t="s">
        <v>63</v>
      </c>
      <c r="D45" s="77">
        <v>75619</v>
      </c>
      <c r="E45" s="77">
        <v>76000</v>
      </c>
      <c r="F45" s="77">
        <v>152000</v>
      </c>
      <c r="G45" s="36">
        <v>1</v>
      </c>
      <c r="H45" s="8" t="s">
        <v>95</v>
      </c>
      <c r="I45" s="8" t="s">
        <v>96</v>
      </c>
      <c r="J45" s="8" t="s">
        <v>20</v>
      </c>
      <c r="K45" s="8" t="s">
        <v>21</v>
      </c>
      <c r="L45" s="8" t="s">
        <v>97</v>
      </c>
      <c r="M45" s="8" t="s">
        <v>98</v>
      </c>
      <c r="N45" s="8" t="s">
        <v>99</v>
      </c>
      <c r="O45" s="8" t="s">
        <v>301</v>
      </c>
      <c r="P45" s="8" t="s">
        <v>319</v>
      </c>
      <c r="Q45" s="8" t="s">
        <v>238</v>
      </c>
      <c r="R45" s="8">
        <v>71939947</v>
      </c>
      <c r="S45" s="8" t="s">
        <v>288</v>
      </c>
      <c r="T45" s="8" t="s">
        <v>297</v>
      </c>
      <c r="U45" s="14" t="s">
        <v>313</v>
      </c>
    </row>
    <row r="46" spans="1:21" ht="257.25" customHeight="1" thickBot="1">
      <c r="A46" s="12" t="s">
        <v>55</v>
      </c>
      <c r="B46" s="13" t="s">
        <v>303</v>
      </c>
      <c r="C46" s="8" t="s">
        <v>65</v>
      </c>
      <c r="D46" s="7">
        <v>28641</v>
      </c>
      <c r="E46" s="7">
        <v>32000</v>
      </c>
      <c r="F46" s="7">
        <v>64000</v>
      </c>
      <c r="G46" s="36">
        <v>1</v>
      </c>
      <c r="H46" s="8" t="s">
        <v>117</v>
      </c>
      <c r="I46" s="8" t="s">
        <v>132</v>
      </c>
      <c r="J46" s="8" t="s">
        <v>28</v>
      </c>
      <c r="K46" s="8" t="s">
        <v>29</v>
      </c>
      <c r="L46" s="8" t="s">
        <v>50</v>
      </c>
      <c r="M46" s="8" t="s">
        <v>133</v>
      </c>
      <c r="N46" s="8" t="s">
        <v>107</v>
      </c>
      <c r="O46" s="8" t="s">
        <v>285</v>
      </c>
      <c r="P46" s="8">
        <v>71611</v>
      </c>
      <c r="Q46" s="8" t="s">
        <v>239</v>
      </c>
      <c r="R46" s="8">
        <v>87719465</v>
      </c>
      <c r="S46" s="8" t="s">
        <v>288</v>
      </c>
      <c r="T46" s="8" t="s">
        <v>297</v>
      </c>
      <c r="U46" s="14" t="s">
        <v>313</v>
      </c>
    </row>
    <row r="47" spans="1:21" ht="129" hidden="1" customHeight="1" thickBot="1">
      <c r="A47" s="97" t="s">
        <v>61</v>
      </c>
      <c r="B47" s="100" t="s">
        <v>67</v>
      </c>
      <c r="C47" s="8" t="s">
        <v>323</v>
      </c>
      <c r="D47" s="7">
        <v>66000</v>
      </c>
      <c r="E47" s="7">
        <v>68000</v>
      </c>
      <c r="F47" s="7">
        <v>132000</v>
      </c>
      <c r="G47" s="36">
        <v>1</v>
      </c>
      <c r="H47" s="8" t="s">
        <v>117</v>
      </c>
      <c r="I47" s="8" t="s">
        <v>118</v>
      </c>
      <c r="J47" s="8" t="s">
        <v>119</v>
      </c>
      <c r="K47" s="8" t="s">
        <v>29</v>
      </c>
      <c r="L47" s="8" t="s">
        <v>68</v>
      </c>
      <c r="M47" s="8" t="s">
        <v>326</v>
      </c>
      <c r="N47" s="8" t="s">
        <v>31</v>
      </c>
      <c r="O47" s="8" t="s">
        <v>328</v>
      </c>
      <c r="P47" s="8" t="s">
        <v>329</v>
      </c>
      <c r="Q47" s="8" t="s">
        <v>332</v>
      </c>
      <c r="R47" s="8">
        <v>19637717</v>
      </c>
      <c r="S47" s="8" t="s">
        <v>288</v>
      </c>
      <c r="T47" s="8" t="s">
        <v>293</v>
      </c>
      <c r="U47" s="14" t="s">
        <v>313</v>
      </c>
    </row>
    <row r="48" spans="1:21" ht="129" customHeight="1" thickBot="1">
      <c r="A48" s="99"/>
      <c r="B48" s="102"/>
      <c r="C48" s="8" t="s">
        <v>324</v>
      </c>
      <c r="D48" s="7">
        <v>2000</v>
      </c>
      <c r="E48" s="7"/>
      <c r="F48" s="7">
        <v>4000</v>
      </c>
      <c r="G48" s="36">
        <v>1</v>
      </c>
      <c r="H48" s="8" t="s">
        <v>117</v>
      </c>
      <c r="I48" s="8" t="s">
        <v>118</v>
      </c>
      <c r="J48" s="8" t="s">
        <v>119</v>
      </c>
      <c r="K48" s="8" t="s">
        <v>21</v>
      </c>
      <c r="L48" s="8" t="s">
        <v>325</v>
      </c>
      <c r="M48" s="8" t="s">
        <v>142</v>
      </c>
      <c r="N48" s="8" t="s">
        <v>31</v>
      </c>
      <c r="O48" s="8" t="s">
        <v>327</v>
      </c>
      <c r="P48" s="8" t="s">
        <v>330</v>
      </c>
      <c r="Q48" s="8" t="s">
        <v>331</v>
      </c>
      <c r="R48" s="8">
        <v>50580902</v>
      </c>
      <c r="S48" s="8" t="s">
        <v>288</v>
      </c>
      <c r="T48" s="8" t="s">
        <v>293</v>
      </c>
      <c r="U48" s="14" t="s">
        <v>313</v>
      </c>
    </row>
    <row r="49" spans="1:25" ht="187.5" hidden="1" customHeight="1">
      <c r="A49" s="97" t="s">
        <v>64</v>
      </c>
      <c r="B49" s="109" t="s">
        <v>70</v>
      </c>
      <c r="C49" s="16" t="s">
        <v>71</v>
      </c>
      <c r="D49" s="84">
        <v>76000</v>
      </c>
      <c r="E49" s="84">
        <v>80000</v>
      </c>
      <c r="F49" s="84">
        <v>160000</v>
      </c>
      <c r="G49" s="38">
        <v>1</v>
      </c>
      <c r="H49" s="31" t="s">
        <v>286</v>
      </c>
      <c r="I49" s="31" t="s">
        <v>72</v>
      </c>
      <c r="J49" s="31" t="s">
        <v>28</v>
      </c>
      <c r="K49" s="31" t="s">
        <v>29</v>
      </c>
      <c r="L49" s="31" t="s">
        <v>39</v>
      </c>
      <c r="M49" s="31" t="s">
        <v>77</v>
      </c>
      <c r="N49" s="31" t="s">
        <v>78</v>
      </c>
      <c r="O49" s="31" t="s">
        <v>79</v>
      </c>
      <c r="P49" s="31">
        <v>407000356</v>
      </c>
      <c r="Q49" s="31" t="s">
        <v>240</v>
      </c>
      <c r="R49" s="31">
        <v>87718830</v>
      </c>
      <c r="S49" s="58" t="s">
        <v>288</v>
      </c>
      <c r="T49" s="31" t="s">
        <v>293</v>
      </c>
      <c r="U49" s="74" t="s">
        <v>313</v>
      </c>
    </row>
    <row r="50" spans="1:25" ht="123.75" customHeight="1" thickBot="1">
      <c r="A50" s="99"/>
      <c r="B50" s="111"/>
      <c r="C50" s="21" t="s">
        <v>245</v>
      </c>
      <c r="D50" s="85">
        <v>38000</v>
      </c>
      <c r="E50" s="85">
        <v>40000</v>
      </c>
      <c r="F50" s="85">
        <v>80000</v>
      </c>
      <c r="G50" s="21">
        <v>1</v>
      </c>
      <c r="H50" s="21" t="s">
        <v>145</v>
      </c>
      <c r="I50" s="39" t="s">
        <v>245</v>
      </c>
      <c r="J50" s="21" t="s">
        <v>20</v>
      </c>
      <c r="K50" s="21" t="s">
        <v>21</v>
      </c>
      <c r="L50" s="21" t="s">
        <v>68</v>
      </c>
      <c r="M50" s="21" t="s">
        <v>255</v>
      </c>
      <c r="N50" s="21" t="s">
        <v>256</v>
      </c>
      <c r="O50" s="21" t="s">
        <v>257</v>
      </c>
      <c r="P50" s="21" t="s">
        <v>258</v>
      </c>
      <c r="Q50" s="40" t="s">
        <v>259</v>
      </c>
      <c r="R50" s="21">
        <v>70433837</v>
      </c>
      <c r="S50" s="21" t="s">
        <v>288</v>
      </c>
      <c r="T50" s="21" t="s">
        <v>293</v>
      </c>
      <c r="U50" s="22" t="s">
        <v>313</v>
      </c>
    </row>
    <row r="51" spans="1:25" ht="171" customHeight="1" thickBot="1">
      <c r="A51" s="12" t="s">
        <v>66</v>
      </c>
      <c r="B51" s="41" t="s">
        <v>73</v>
      </c>
      <c r="C51" s="8" t="s">
        <v>73</v>
      </c>
      <c r="D51" s="8">
        <v>916</v>
      </c>
      <c r="E51" s="7">
        <v>1000</v>
      </c>
      <c r="F51" s="7">
        <v>2000</v>
      </c>
      <c r="G51" s="36">
        <v>1</v>
      </c>
      <c r="H51" s="8" t="s">
        <v>287</v>
      </c>
      <c r="I51" s="8" t="s">
        <v>163</v>
      </c>
      <c r="J51" s="8" t="s">
        <v>20</v>
      </c>
      <c r="K51" s="8" t="s">
        <v>21</v>
      </c>
      <c r="L51" s="8">
        <v>230</v>
      </c>
      <c r="M51" s="8">
        <v>3</v>
      </c>
      <c r="N51" s="8" t="s">
        <v>31</v>
      </c>
      <c r="O51" s="8" t="s">
        <v>113</v>
      </c>
      <c r="P51" s="8">
        <v>407001750</v>
      </c>
      <c r="Q51" s="8" t="s">
        <v>242</v>
      </c>
      <c r="R51" s="8">
        <v>60051705</v>
      </c>
      <c r="S51" s="8" t="s">
        <v>288</v>
      </c>
      <c r="T51" s="8" t="s">
        <v>293</v>
      </c>
      <c r="U51" s="14" t="s">
        <v>298</v>
      </c>
    </row>
    <row r="52" spans="1:25" ht="122.25" customHeight="1" thickBot="1">
      <c r="A52" s="50" t="s">
        <v>69</v>
      </c>
      <c r="B52" s="51" t="s">
        <v>302</v>
      </c>
      <c r="C52" s="31" t="s">
        <v>74</v>
      </c>
      <c r="D52" s="52">
        <v>9120</v>
      </c>
      <c r="E52" s="37">
        <v>10000</v>
      </c>
      <c r="F52" s="37">
        <v>20000</v>
      </c>
      <c r="G52" s="36">
        <v>2</v>
      </c>
      <c r="H52" s="8" t="s">
        <v>278</v>
      </c>
      <c r="I52" s="8" t="s">
        <v>80</v>
      </c>
      <c r="J52" s="8" t="s">
        <v>20</v>
      </c>
      <c r="K52" s="8" t="s">
        <v>21</v>
      </c>
      <c r="L52" s="8" t="s">
        <v>68</v>
      </c>
      <c r="M52" s="8" t="s">
        <v>81</v>
      </c>
      <c r="N52" s="8" t="s">
        <v>31</v>
      </c>
      <c r="O52" s="8" t="s">
        <v>68</v>
      </c>
      <c r="P52" s="8" t="s">
        <v>82</v>
      </c>
      <c r="Q52" s="8" t="s">
        <v>241</v>
      </c>
      <c r="R52" s="8" t="s">
        <v>75</v>
      </c>
      <c r="S52" s="8" t="s">
        <v>288</v>
      </c>
      <c r="T52" s="8" t="s">
        <v>297</v>
      </c>
      <c r="U52" s="14" t="s">
        <v>313</v>
      </c>
    </row>
    <row r="53" spans="1:25" ht="28.5" thickBot="1">
      <c r="A53" s="106" t="s">
        <v>76</v>
      </c>
      <c r="B53" s="107"/>
      <c r="C53" s="107"/>
      <c r="D53" s="57">
        <f>D6+D7+D9+D11+D12+D15+D16+D17+D18+D19+D20+D21+D22+D23+D24+D25+D26+D27+D28+D29+D30+D31+D32+D33+D36+D38+D41+D42+D43+D44+D45+D46+D48+D50+D51+D52</f>
        <v>2244537</v>
      </c>
      <c r="E53" s="57">
        <f>SUM(E6:E52)</f>
        <v>2893180</v>
      </c>
      <c r="F53" s="57">
        <f>F6+F7+F9+F11+F12+F15+F16+F17+F18+F19+F20+F21+F22+F23+F24+F25+F26+F27+F28+F29+F30+F31+F32+F33+F36+F38+F41+F42+F43+F44+F45+F46+F48+F50+F51+F52</f>
        <v>4612260</v>
      </c>
      <c r="G53" s="53"/>
      <c r="H53" s="54"/>
      <c r="I53" s="55"/>
      <c r="J53" s="55"/>
      <c r="K53" s="55"/>
      <c r="L53" s="55"/>
      <c r="M53" s="55"/>
      <c r="N53" s="55"/>
      <c r="O53" s="55"/>
      <c r="P53" s="56"/>
      <c r="Q53" s="56"/>
      <c r="R53" s="56"/>
      <c r="S53" s="56"/>
      <c r="T53" s="56"/>
      <c r="U53" s="56"/>
      <c r="V53" s="42"/>
      <c r="W53" s="42"/>
      <c r="X53" s="42"/>
      <c r="Y53" s="43"/>
    </row>
    <row r="54" spans="1:25">
      <c r="B54" s="44"/>
      <c r="C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</row>
    <row r="55" spans="1:25">
      <c r="B55" s="44"/>
      <c r="C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</row>
    <row r="56" spans="1:25" ht="27.75" customHeight="1">
      <c r="B56" s="103" t="s">
        <v>204</v>
      </c>
      <c r="C56" s="104"/>
      <c r="D56" s="104"/>
      <c r="E56" s="104"/>
      <c r="F56" s="105"/>
      <c r="G56" s="45"/>
      <c r="H56" s="45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</row>
    <row r="57" spans="1:25">
      <c r="B57" s="117" t="s">
        <v>6</v>
      </c>
      <c r="C57" s="118"/>
      <c r="D57" s="119"/>
      <c r="E57" s="64">
        <v>2020</v>
      </c>
      <c r="F57" s="64" t="s">
        <v>315</v>
      </c>
      <c r="G57" s="46"/>
      <c r="H57" s="46"/>
      <c r="I57" s="59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</row>
    <row r="58" spans="1:25">
      <c r="B58" s="120" t="s">
        <v>289</v>
      </c>
      <c r="C58" s="121"/>
      <c r="D58" s="122"/>
      <c r="E58" s="65">
        <f>E28</f>
        <v>140000</v>
      </c>
      <c r="F58" s="65">
        <f>F28</f>
        <v>280000</v>
      </c>
      <c r="G58" s="46"/>
      <c r="H58" s="46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</row>
    <row r="59" spans="1:25">
      <c r="B59" s="114" t="s">
        <v>290</v>
      </c>
      <c r="C59" s="115"/>
      <c r="D59" s="116"/>
      <c r="E59" s="65">
        <f>E6+E7+E8+E11+E12+E15+E16+E19+E20+E21+E22+E23+E29+E30+E31+E33+E38+E43+E45+E50+E51+E52</f>
        <v>587800</v>
      </c>
      <c r="F59" s="65">
        <f>F6+F7+F11+F12+F15+F16+F19+F20+F21+F22+F23+F29+F30+F31+F33+F38+F43+F45+F50+F51+F52</f>
        <v>991800</v>
      </c>
      <c r="G59" s="47"/>
      <c r="H59" s="47"/>
      <c r="I59" s="59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</row>
    <row r="60" spans="1:25">
      <c r="B60" s="114" t="s">
        <v>291</v>
      </c>
      <c r="C60" s="115"/>
      <c r="D60" s="116"/>
      <c r="E60" s="66">
        <f>E9+E10+E13+E14+E26+E27+E36+E37+E46+E49</f>
        <v>1493380</v>
      </c>
      <c r="F60" s="66">
        <f>F9+F26+F27+F36+F46</f>
        <v>2284360</v>
      </c>
      <c r="G60" s="47"/>
      <c r="H60" s="47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</row>
    <row r="61" spans="1:25">
      <c r="B61" s="114" t="s">
        <v>292</v>
      </c>
      <c r="C61" s="115"/>
      <c r="D61" s="116"/>
      <c r="E61" s="66">
        <f>E32+E44+E47</f>
        <v>109750</v>
      </c>
      <c r="F61" s="66">
        <f>F32+F44+F48</f>
        <v>87500</v>
      </c>
      <c r="G61" s="47"/>
      <c r="H61" s="47"/>
      <c r="I61" s="59"/>
      <c r="J61" s="44"/>
      <c r="K61" s="44"/>
      <c r="L61" s="44"/>
      <c r="M61" s="44"/>
      <c r="N61" s="44"/>
      <c r="O61" s="44"/>
    </row>
    <row r="62" spans="1:25">
      <c r="B62" s="114" t="s">
        <v>205</v>
      </c>
      <c r="C62" s="115"/>
      <c r="D62" s="116"/>
      <c r="E62" s="66">
        <f>E17+E24+E34</f>
        <v>164250</v>
      </c>
      <c r="F62" s="66">
        <f>F17+F24</f>
        <v>300600</v>
      </c>
      <c r="G62" s="47"/>
      <c r="H62" s="47"/>
      <c r="I62" s="44"/>
      <c r="J62" s="44"/>
      <c r="K62" s="44"/>
      <c r="L62" s="44"/>
      <c r="M62" s="44"/>
      <c r="N62" s="44"/>
      <c r="O62" s="44"/>
    </row>
    <row r="63" spans="1:25">
      <c r="B63" s="114" t="s">
        <v>206</v>
      </c>
      <c r="C63" s="115"/>
      <c r="D63" s="116"/>
      <c r="E63" s="66">
        <f>E18+E25+E35</f>
        <v>338000</v>
      </c>
      <c r="F63" s="66">
        <f>F18+F25</f>
        <v>634000</v>
      </c>
      <c r="G63" s="47"/>
      <c r="H63" s="47"/>
      <c r="I63" s="59"/>
      <c r="J63" s="44"/>
      <c r="K63" s="44"/>
      <c r="L63" s="44"/>
      <c r="M63" s="44"/>
      <c r="N63" s="44"/>
      <c r="O63" s="44"/>
    </row>
    <row r="64" spans="1:25">
      <c r="B64" s="114" t="s">
        <v>207</v>
      </c>
      <c r="C64" s="115"/>
      <c r="D64" s="116"/>
      <c r="E64" s="66">
        <f>E39+E41</f>
        <v>42000</v>
      </c>
      <c r="F64" s="66">
        <f>F41</f>
        <v>24000</v>
      </c>
      <c r="G64" s="47"/>
      <c r="H64" s="47"/>
      <c r="I64" s="44"/>
      <c r="J64" s="44"/>
      <c r="K64" s="44"/>
      <c r="L64" s="44"/>
      <c r="M64" s="44"/>
      <c r="N64" s="44"/>
      <c r="O64" s="44"/>
    </row>
    <row r="65" spans="2:15">
      <c r="B65" s="114" t="s">
        <v>208</v>
      </c>
      <c r="C65" s="115"/>
      <c r="D65" s="116"/>
      <c r="E65" s="66">
        <f>E40+E42</f>
        <v>18000</v>
      </c>
      <c r="F65" s="66">
        <f>F42</f>
        <v>10000</v>
      </c>
      <c r="G65" s="47"/>
      <c r="H65" s="47"/>
      <c r="I65" s="59"/>
      <c r="J65" s="44"/>
      <c r="K65" s="44"/>
      <c r="L65" s="44"/>
      <c r="M65" s="44"/>
      <c r="N65" s="44"/>
      <c r="O65" s="44"/>
    </row>
    <row r="66" spans="2:15">
      <c r="B66" s="117" t="s">
        <v>209</v>
      </c>
      <c r="C66" s="118"/>
      <c r="D66" s="119"/>
      <c r="E66" s="67">
        <f>SUM(E58:E65)</f>
        <v>2893180</v>
      </c>
      <c r="F66" s="67">
        <f>SUM(F58:F65)</f>
        <v>4612260</v>
      </c>
      <c r="G66" s="48"/>
      <c r="H66" s="48"/>
      <c r="I66" s="44"/>
      <c r="J66" s="44"/>
      <c r="K66" s="44"/>
      <c r="L66" s="44"/>
      <c r="M66" s="44"/>
      <c r="N66" s="44"/>
      <c r="O66" s="44"/>
    </row>
    <row r="67" spans="2:15">
      <c r="C67" s="49"/>
      <c r="G67" s="15"/>
      <c r="I67" s="59"/>
      <c r="J67" s="44"/>
      <c r="K67" s="44"/>
      <c r="L67" s="44"/>
      <c r="M67" s="44"/>
      <c r="N67" s="44"/>
      <c r="O67" s="44"/>
    </row>
    <row r="68" spans="2:15">
      <c r="C68" s="49"/>
      <c r="I68" s="44"/>
      <c r="J68" s="44"/>
      <c r="K68" s="44"/>
      <c r="L68" s="44"/>
      <c r="M68" s="44"/>
      <c r="N68" s="44"/>
      <c r="O68" s="44"/>
    </row>
    <row r="69" spans="2:15">
      <c r="C69" s="49"/>
      <c r="I69" s="59"/>
      <c r="J69" s="59"/>
      <c r="K69" s="44"/>
      <c r="L69" s="44"/>
      <c r="M69" s="44"/>
      <c r="N69" s="44"/>
      <c r="O69" s="44"/>
    </row>
    <row r="70" spans="2:15">
      <c r="C70" s="49"/>
      <c r="I70" s="44"/>
      <c r="J70" s="44"/>
      <c r="K70" s="44"/>
      <c r="L70" s="44"/>
      <c r="M70" s="44"/>
      <c r="N70" s="44"/>
      <c r="O70" s="44"/>
    </row>
    <row r="71" spans="2:15">
      <c r="C71" s="49"/>
      <c r="I71" s="59"/>
      <c r="J71" s="44"/>
      <c r="K71" s="44"/>
      <c r="L71" s="44"/>
      <c r="M71" s="44"/>
      <c r="N71" s="44"/>
      <c r="O71" s="44"/>
    </row>
    <row r="72" spans="2:15">
      <c r="I72" s="44"/>
      <c r="J72" s="44"/>
      <c r="K72" s="44"/>
      <c r="L72" s="44"/>
      <c r="M72" s="44"/>
      <c r="N72" s="44"/>
      <c r="O72" s="44"/>
    </row>
    <row r="73" spans="2:15">
      <c r="I73" s="44"/>
      <c r="J73" s="44"/>
      <c r="K73" s="44"/>
      <c r="L73" s="44"/>
      <c r="M73" s="44"/>
      <c r="N73" s="44"/>
      <c r="O73" s="44"/>
    </row>
    <row r="74" spans="2:15">
      <c r="I74" s="44"/>
      <c r="J74" s="44"/>
      <c r="K74" s="44"/>
      <c r="L74" s="44"/>
      <c r="M74" s="44"/>
      <c r="N74" s="44"/>
      <c r="O74" s="44"/>
    </row>
    <row r="75" spans="2:15">
      <c r="I75" s="44"/>
      <c r="J75" s="44"/>
      <c r="K75" s="44"/>
      <c r="L75" s="44"/>
      <c r="M75" s="44"/>
      <c r="N75" s="44"/>
      <c r="O75" s="44"/>
    </row>
    <row r="76" spans="2:15">
      <c r="I76" s="44"/>
      <c r="J76" s="44"/>
      <c r="K76" s="44"/>
      <c r="L76" s="44"/>
      <c r="M76" s="44"/>
      <c r="N76" s="44"/>
      <c r="O76" s="44"/>
    </row>
    <row r="77" spans="2:15">
      <c r="I77" s="44"/>
      <c r="J77" s="44"/>
      <c r="K77" s="44"/>
      <c r="L77" s="44"/>
      <c r="M77" s="44"/>
      <c r="N77" s="44"/>
      <c r="O77" s="44"/>
    </row>
    <row r="78" spans="2:15">
      <c r="I78" s="44"/>
      <c r="J78" s="44"/>
      <c r="K78" s="44"/>
      <c r="L78" s="44"/>
      <c r="M78" s="44"/>
      <c r="N78" s="44"/>
      <c r="O78" s="44"/>
    </row>
    <row r="79" spans="2:15">
      <c r="I79" s="44"/>
      <c r="J79" s="44"/>
      <c r="K79" s="44"/>
      <c r="L79" s="44"/>
      <c r="M79" s="44"/>
      <c r="N79" s="44"/>
      <c r="O79" s="44"/>
    </row>
    <row r="80" spans="2:15">
      <c r="I80" s="44"/>
      <c r="J80" s="44"/>
      <c r="K80" s="44"/>
      <c r="L80" s="44"/>
      <c r="M80" s="44"/>
      <c r="N80" s="44"/>
      <c r="O80" s="44"/>
    </row>
    <row r="81" spans="9:15">
      <c r="I81" s="44"/>
      <c r="J81" s="44"/>
      <c r="K81" s="44"/>
      <c r="L81" s="44"/>
      <c r="M81" s="44"/>
      <c r="N81" s="44"/>
      <c r="O81" s="44"/>
    </row>
    <row r="82" spans="9:15">
      <c r="I82" s="44"/>
      <c r="J82" s="44"/>
      <c r="K82" s="44"/>
      <c r="L82" s="44"/>
      <c r="M82" s="44"/>
      <c r="N82" s="44"/>
      <c r="O82" s="44"/>
    </row>
    <row r="83" spans="9:15">
      <c r="I83" s="44"/>
      <c r="J83" s="44"/>
      <c r="K83" s="44"/>
      <c r="L83" s="44"/>
      <c r="M83" s="44"/>
      <c r="N83" s="44"/>
      <c r="O83" s="44"/>
    </row>
    <row r="84" spans="9:15">
      <c r="I84" s="44"/>
      <c r="J84" s="44"/>
      <c r="K84" s="44"/>
      <c r="L84" s="44"/>
      <c r="M84" s="44"/>
      <c r="N84" s="44"/>
      <c r="O84" s="44"/>
    </row>
    <row r="85" spans="9:15">
      <c r="I85" s="44"/>
      <c r="J85" s="44"/>
      <c r="K85" s="44"/>
      <c r="L85" s="44"/>
      <c r="M85" s="44"/>
      <c r="N85" s="44"/>
      <c r="O85" s="44"/>
    </row>
    <row r="86" spans="9:15">
      <c r="I86" s="44"/>
      <c r="J86" s="44"/>
      <c r="K86" s="44"/>
      <c r="L86" s="44"/>
      <c r="M86" s="44"/>
      <c r="N86" s="44"/>
      <c r="O86" s="44"/>
    </row>
    <row r="87" spans="9:15">
      <c r="I87" s="44"/>
      <c r="J87" s="44"/>
      <c r="K87" s="44"/>
      <c r="L87" s="44"/>
      <c r="M87" s="44"/>
      <c r="N87" s="44"/>
      <c r="O87" s="44"/>
    </row>
    <row r="88" spans="9:15">
      <c r="I88" s="44"/>
      <c r="J88" s="44"/>
      <c r="K88" s="44"/>
      <c r="L88" s="44"/>
      <c r="M88" s="44"/>
      <c r="N88" s="44"/>
      <c r="O88" s="44"/>
    </row>
    <row r="89" spans="9:15">
      <c r="I89" s="44"/>
      <c r="J89" s="44"/>
      <c r="K89" s="44"/>
      <c r="L89" s="44"/>
      <c r="M89" s="44"/>
      <c r="N89" s="44"/>
      <c r="O89" s="44"/>
    </row>
    <row r="90" spans="9:15">
      <c r="I90" s="44"/>
      <c r="J90" s="44"/>
      <c r="K90" s="44"/>
      <c r="L90" s="44"/>
      <c r="M90" s="44"/>
      <c r="N90" s="44"/>
      <c r="O90" s="44"/>
    </row>
    <row r="91" spans="9:15">
      <c r="I91" s="44"/>
      <c r="J91" s="44"/>
      <c r="K91" s="44"/>
      <c r="L91" s="44"/>
      <c r="M91" s="44"/>
      <c r="N91" s="44"/>
      <c r="O91" s="44"/>
    </row>
  </sheetData>
  <mergeCells count="109">
    <mergeCell ref="Q1:V1"/>
    <mergeCell ref="G39:G40"/>
    <mergeCell ref="H39:H40"/>
    <mergeCell ref="I39:I40"/>
    <mergeCell ref="K39:K40"/>
    <mergeCell ref="T39:T40"/>
    <mergeCell ref="L39:L40"/>
    <mergeCell ref="G41:G42"/>
    <mergeCell ref="M39:M40"/>
    <mergeCell ref="O39:O40"/>
    <mergeCell ref="P39:P40"/>
    <mergeCell ref="Q39:Q40"/>
    <mergeCell ref="M41:M42"/>
    <mergeCell ref="N39:N40"/>
    <mergeCell ref="H41:H42"/>
    <mergeCell ref="I41:I42"/>
    <mergeCell ref="S41:S42"/>
    <mergeCell ref="U39:U40"/>
    <mergeCell ref="O24:O25"/>
    <mergeCell ref="M24:M25"/>
    <mergeCell ref="N24:N25"/>
    <mergeCell ref="S24:S25"/>
    <mergeCell ref="U34:U35"/>
    <mergeCell ref="T34:T35"/>
    <mergeCell ref="K41:K42"/>
    <mergeCell ref="L41:L42"/>
    <mergeCell ref="N34:N35"/>
    <mergeCell ref="O34:O35"/>
    <mergeCell ref="U41:U42"/>
    <mergeCell ref="N41:N42"/>
    <mergeCell ref="O41:O42"/>
    <mergeCell ref="P41:P42"/>
    <mergeCell ref="Q41:Q42"/>
    <mergeCell ref="R41:R42"/>
    <mergeCell ref="T41:T42"/>
    <mergeCell ref="R39:R40"/>
    <mergeCell ref="S39:S40"/>
    <mergeCell ref="B66:D66"/>
    <mergeCell ref="A17:A18"/>
    <mergeCell ref="A10:A11"/>
    <mergeCell ref="B10:B11"/>
    <mergeCell ref="B37:B38"/>
    <mergeCell ref="A12:A16"/>
    <mergeCell ref="B12:B16"/>
    <mergeCell ref="B17:B18"/>
    <mergeCell ref="C34:C35"/>
    <mergeCell ref="A37:A38"/>
    <mergeCell ref="C24:C25"/>
    <mergeCell ref="A49:A50"/>
    <mergeCell ref="B49:B50"/>
    <mergeCell ref="C41:C42"/>
    <mergeCell ref="C39:C40"/>
    <mergeCell ref="A39:A44"/>
    <mergeCell ref="B39:B44"/>
    <mergeCell ref="A30:A36"/>
    <mergeCell ref="B30:B36"/>
    <mergeCell ref="A47:A48"/>
    <mergeCell ref="B47:B48"/>
    <mergeCell ref="B62:D62"/>
    <mergeCell ref="B57:D57"/>
    <mergeCell ref="B58:D58"/>
    <mergeCell ref="B63:D63"/>
    <mergeCell ref="B64:D64"/>
    <mergeCell ref="B65:D65"/>
    <mergeCell ref="B60:D60"/>
    <mergeCell ref="B61:D61"/>
    <mergeCell ref="B59:D59"/>
    <mergeCell ref="B56:F56"/>
    <mergeCell ref="A53:C53"/>
    <mergeCell ref="H34:H35"/>
    <mergeCell ref="I34:I35"/>
    <mergeCell ref="T17:T18"/>
    <mergeCell ref="A2:U2"/>
    <mergeCell ref="A7:A9"/>
    <mergeCell ref="B7:B9"/>
    <mergeCell ref="C17:C18"/>
    <mergeCell ref="U17:U18"/>
    <mergeCell ref="S17:S18"/>
    <mergeCell ref="O17:O18"/>
    <mergeCell ref="P17:P18"/>
    <mergeCell ref="Q17:Q18"/>
    <mergeCell ref="R17:R18"/>
    <mergeCell ref="M17:M18"/>
    <mergeCell ref="N17:N18"/>
    <mergeCell ref="L17:L18"/>
    <mergeCell ref="G24:G25"/>
    <mergeCell ref="H24:H25"/>
    <mergeCell ref="I24:I25"/>
    <mergeCell ref="K24:K25"/>
    <mergeCell ref="L24:L25"/>
    <mergeCell ref="I17:I18"/>
    <mergeCell ref="P24:P25"/>
    <mergeCell ref="U24:U25"/>
    <mergeCell ref="G34:G35"/>
    <mergeCell ref="A19:A29"/>
    <mergeCell ref="B19:B29"/>
    <mergeCell ref="K17:K18"/>
    <mergeCell ref="Q24:Q25"/>
    <mergeCell ref="I10:I11"/>
    <mergeCell ref="O10:O11"/>
    <mergeCell ref="R34:R35"/>
    <mergeCell ref="S34:S35"/>
    <mergeCell ref="K34:K35"/>
    <mergeCell ref="L34:L35"/>
    <mergeCell ref="M34:M35"/>
    <mergeCell ref="P34:P35"/>
    <mergeCell ref="Q34:Q35"/>
    <mergeCell ref="T24:T25"/>
    <mergeCell ref="R24:R25"/>
  </mergeCells>
  <phoneticPr fontId="0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7" fitToHeight="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emlynarczyk</dc:creator>
  <cp:lastModifiedBy>asmaga</cp:lastModifiedBy>
  <cp:lastPrinted>2019-09-30T06:42:25Z</cp:lastPrinted>
  <dcterms:created xsi:type="dcterms:W3CDTF">2016-03-18T10:19:03Z</dcterms:created>
  <dcterms:modified xsi:type="dcterms:W3CDTF">2019-10-21T13:30:19Z</dcterms:modified>
</cp:coreProperties>
</file>