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5440" windowHeight="10500" activeTab="2"/>
  </bookViews>
  <sheets>
    <sheet name="Arkusz1" sheetId="1" r:id="rId1"/>
    <sheet name="Arkusz2" sheetId="2" r:id="rId2"/>
    <sheet name="częstotliwość sprzątania" sheetId="3" r:id="rId3"/>
  </sheets>
  <calcPr calcId="162913"/>
</workbook>
</file>

<file path=xl/calcChain.xml><?xml version="1.0" encoding="utf-8"?>
<calcChain xmlns="http://schemas.openxmlformats.org/spreadsheetml/2006/main">
  <c r="L17" i="3" l="1"/>
  <c r="G17" i="3"/>
  <c r="Y26" i="1" l="1"/>
  <c r="X26" i="1"/>
  <c r="Y28" i="1" s="1"/>
  <c r="Y18" i="1"/>
  <c r="X18" i="1"/>
  <c r="K18" i="3" l="1"/>
  <c r="J18" i="3"/>
  <c r="I18" i="3"/>
  <c r="H18" i="3"/>
  <c r="F18" i="3"/>
  <c r="D18" i="3"/>
  <c r="C18" i="3"/>
  <c r="G16" i="3"/>
  <c r="G15" i="3"/>
  <c r="L14" i="3"/>
  <c r="G14" i="3"/>
  <c r="E14" i="3"/>
  <c r="G13" i="3"/>
  <c r="E13" i="3"/>
  <c r="G12" i="3"/>
  <c r="G11" i="3"/>
  <c r="G10" i="3"/>
  <c r="G9" i="3"/>
  <c r="G8" i="3"/>
  <c r="G7" i="3"/>
  <c r="G6" i="3"/>
  <c r="G5" i="3"/>
  <c r="E18" i="3" l="1"/>
  <c r="G18" i="3"/>
  <c r="L18" i="3"/>
  <c r="U14" i="1" l="1"/>
  <c r="S27" i="1"/>
  <c r="S26" i="1"/>
  <c r="D17" i="1"/>
  <c r="V22" i="1"/>
  <c r="S28" i="1" l="1"/>
  <c r="J4" i="1"/>
  <c r="N4" i="1" s="1"/>
  <c r="I9" i="1"/>
  <c r="E10" i="1"/>
  <c r="N30" i="1" l="1"/>
  <c r="U16" i="1"/>
  <c r="U17" i="1"/>
  <c r="U18" i="1"/>
  <c r="U19" i="1"/>
  <c r="U20" i="1"/>
  <c r="U21" i="1"/>
  <c r="U15" i="1"/>
  <c r="S6" i="1"/>
  <c r="S5" i="1"/>
  <c r="R4" i="2"/>
  <c r="U22" i="1" l="1"/>
  <c r="S7" i="1"/>
</calcChain>
</file>

<file path=xl/sharedStrings.xml><?xml version="1.0" encoding="utf-8"?>
<sst xmlns="http://schemas.openxmlformats.org/spreadsheetml/2006/main" count="94" uniqueCount="74">
  <si>
    <t>Pom. biurowe</t>
  </si>
  <si>
    <t>Hale</t>
  </si>
  <si>
    <t>Widownia</t>
  </si>
  <si>
    <t>Szatnie</t>
  </si>
  <si>
    <t>Prysznice, łazienki</t>
  </si>
  <si>
    <t>Ciągi komunikac.</t>
  </si>
  <si>
    <t>Toalety</t>
  </si>
  <si>
    <t>Magazyn</t>
  </si>
  <si>
    <t>Sale wykładowe</t>
  </si>
  <si>
    <t>Centrala wentylacyjna</t>
  </si>
  <si>
    <t>Węzeł cieplny</t>
  </si>
  <si>
    <t>Pom. Elektr.</t>
  </si>
  <si>
    <t>Pom. Na zawody</t>
  </si>
  <si>
    <t>Toalety na zawody</t>
  </si>
  <si>
    <t>Tarasy</t>
  </si>
  <si>
    <t>Siłownia</t>
  </si>
  <si>
    <t>Pow. całkowita</t>
  </si>
  <si>
    <t>KKT</t>
  </si>
  <si>
    <t>Lamperia</t>
  </si>
  <si>
    <t>Lamperie</t>
  </si>
  <si>
    <t>Szyby</t>
  </si>
  <si>
    <t>Okna hala</t>
  </si>
  <si>
    <t>Pokoje</t>
  </si>
  <si>
    <t>Z pomieszceń na korty</t>
  </si>
  <si>
    <t>strony</t>
  </si>
  <si>
    <t>Squash drzwi</t>
  </si>
  <si>
    <t>Squash kort</t>
  </si>
  <si>
    <t>Portiernia</t>
  </si>
  <si>
    <t xml:space="preserve"> </t>
  </si>
  <si>
    <t>Okna 2x/rok</t>
  </si>
  <si>
    <t>pokoje</t>
  </si>
  <si>
    <t>2x/rok</t>
  </si>
  <si>
    <t>Okna 1x/miesiąc</t>
  </si>
  <si>
    <t>1x/m-c</t>
  </si>
  <si>
    <t>1.</t>
  </si>
  <si>
    <t>2.</t>
  </si>
  <si>
    <t>3.</t>
  </si>
  <si>
    <t>4.</t>
  </si>
  <si>
    <t>5.</t>
  </si>
  <si>
    <t>6.</t>
  </si>
  <si>
    <t>7.</t>
  </si>
  <si>
    <t>Ciągi komunikacyjne</t>
  </si>
  <si>
    <t>0.</t>
  </si>
  <si>
    <t xml:space="preserve"> obok drzwi wejściowych</t>
  </si>
  <si>
    <t>drzwi wejściowe</t>
  </si>
  <si>
    <t>L.p.</t>
  </si>
  <si>
    <t>Miesiąc/Pomieszczenie</t>
  </si>
  <si>
    <t>8.</t>
  </si>
  <si>
    <t>9.</t>
  </si>
  <si>
    <t>10.</t>
  </si>
  <si>
    <t>11.</t>
  </si>
  <si>
    <t>12.</t>
  </si>
  <si>
    <t>Listopad</t>
  </si>
  <si>
    <t>Grudzień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</si>
  <si>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</si>
  <si>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</si>
  <si>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</si>
  <si>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</si>
  <si>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</si>
  <si>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</si>
  <si>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</si>
  <si>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</si>
  <si>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</si>
  <si>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Załącznik  - częstotliwość sprzątania</t>
  </si>
  <si>
    <t>Powierzchnie szklane Korty</t>
  </si>
  <si>
    <t>Kryte Korty Tenisowe</t>
  </si>
  <si>
    <t>wymiar</t>
  </si>
  <si>
    <t>sztuk</t>
  </si>
  <si>
    <t>TEMAT  A</t>
  </si>
  <si>
    <t>ZADANIE II</t>
  </si>
  <si>
    <t>Częstotliwość</t>
  </si>
  <si>
    <t>Koszt netto</t>
  </si>
  <si>
    <t>Styczeń 2020</t>
  </si>
  <si>
    <t>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</si>
</sst>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4" fontId="3" fillId="0" borderId="1" xfId="0" applyNumberFormat="1" applyFont="1" applyBorder="1"/>
    <xf numFmtId="4" fontId="4" fillId="0" borderId="1" xfId="0" applyNumberFormat="1" applyFont="1" applyBorder="1"/>
    <xf numFmtId="0" fontId="3" fillId="0" borderId="1" xfId="0" applyFont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2" fillId="0" borderId="9" xfId="0" applyFont="1" applyBorder="1"/>
    <xf numFmtId="0" fontId="2" fillId="0" borderId="0" xfId="0" applyFont="1"/>
    <xf numFmtId="4" fontId="3" fillId="2" borderId="1" xfId="0" applyNumberFormat="1" applyFont="1" applyFill="1" applyBorder="1"/>
    <xf numFmtId="4" fontId="4" fillId="2" borderId="1" xfId="0" applyNumberFormat="1" applyFont="1" applyFill="1" applyBorder="1"/>
    <xf numFmtId="4" fontId="3" fillId="3" borderId="1" xfId="0" applyNumberFormat="1" applyFont="1" applyFill="1" applyBorder="1"/>
    <xf numFmtId="4" fontId="3" fillId="4" borderId="1" xfId="0" applyNumberFormat="1" applyFont="1" applyFill="1" applyBorder="1"/>
    <xf numFmtId="4" fontId="3" fillId="5" borderId="1" xfId="0" applyNumberFormat="1" applyFont="1" applyFill="1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4" fontId="2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0" fillId="0" borderId="0" xfId="0" applyNumberFormat="1"/>
    <xf numFmtId="4" fontId="2" fillId="0" borderId="0" xfId="0" applyNumberFormat="1" applyFont="1"/>
    <xf numFmtId="0" fontId="6" fillId="0" borderId="1" xfId="0" applyFont="1" applyBorder="1"/>
    <xf numFmtId="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31"/>
  <sheetViews>
    <sheetView topLeftCell="F1" workbookViewId="0">
      <selection activeCell="AC16" sqref="AC16"/>
    </sheetView>
  </sheetViews>
  <sheetFormatPr defaultRowHeight="15" x14ac:dyDescent="0.25"/>
  <cols>
    <col min="12" max="12" width="10.28515625" customWidth="1"/>
    <col min="24" max="24" width="11.140625" customWidth="1"/>
    <col min="25" max="25" width="11.28515625" customWidth="1"/>
  </cols>
  <sheetData>
    <row r="3" spans="1:25" ht="38.25" x14ac:dyDescent="0.25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41</v>
      </c>
      <c r="H3" s="2" t="s">
        <v>6</v>
      </c>
      <c r="I3" s="2" t="s">
        <v>7</v>
      </c>
      <c r="J3" s="2"/>
      <c r="K3" s="2" t="s">
        <v>29</v>
      </c>
      <c r="L3" s="2" t="s">
        <v>32</v>
      </c>
      <c r="M3" s="2" t="s">
        <v>18</v>
      </c>
      <c r="N3" s="2" t="s">
        <v>16</v>
      </c>
      <c r="P3" t="s">
        <v>28</v>
      </c>
    </row>
    <row r="4" spans="1:25" x14ac:dyDescent="0.25">
      <c r="A4" s="3" t="s">
        <v>17</v>
      </c>
      <c r="B4" s="17">
        <v>43.8</v>
      </c>
      <c r="C4" s="16">
        <v>2257.3000000000002</v>
      </c>
      <c r="D4" s="15">
        <v>25.5</v>
      </c>
      <c r="E4" s="18">
        <v>57.4</v>
      </c>
      <c r="F4" s="18">
        <v>41.4</v>
      </c>
      <c r="G4" s="19">
        <v>104.5</v>
      </c>
      <c r="H4" s="18">
        <v>21.9</v>
      </c>
      <c r="I4" s="17">
        <v>18.2</v>
      </c>
      <c r="J4" s="17">
        <f>SUM(B4:I4)</f>
        <v>2570.0000000000005</v>
      </c>
      <c r="K4" s="4">
        <v>38.979999999999997</v>
      </c>
      <c r="L4" s="4">
        <v>94.15</v>
      </c>
      <c r="M4" s="6">
        <v>225.79</v>
      </c>
      <c r="N4" s="4">
        <f>SUM(J4:M4)</f>
        <v>2928.9200000000005</v>
      </c>
      <c r="Q4" s="34" t="s">
        <v>19</v>
      </c>
      <c r="R4" s="35"/>
      <c r="S4" s="36"/>
      <c r="T4" s="12"/>
      <c r="X4" s="31" t="s">
        <v>70</v>
      </c>
      <c r="Y4" s="1" t="s">
        <v>71</v>
      </c>
    </row>
    <row r="5" spans="1:25" x14ac:dyDescent="0.25">
      <c r="Q5" s="7">
        <v>75</v>
      </c>
      <c r="R5" s="8">
        <v>2</v>
      </c>
      <c r="S5" s="9">
        <f>Q5*R5</f>
        <v>150</v>
      </c>
      <c r="T5" s="8"/>
      <c r="X5" s="1"/>
      <c r="Y5" s="1"/>
    </row>
    <row r="6" spans="1:25" x14ac:dyDescent="0.25">
      <c r="Q6" s="7">
        <v>53</v>
      </c>
      <c r="R6" s="8">
        <v>1.43</v>
      </c>
      <c r="S6" s="9">
        <f>Q6*R6</f>
        <v>75.789999999999992</v>
      </c>
      <c r="T6" s="8"/>
      <c r="X6" s="1"/>
      <c r="Y6" s="1"/>
    </row>
    <row r="7" spans="1:25" x14ac:dyDescent="0.25">
      <c r="E7">
        <v>57.4</v>
      </c>
      <c r="I7">
        <v>43.8</v>
      </c>
      <c r="Q7" s="10"/>
      <c r="R7" s="11"/>
      <c r="S7" s="13">
        <f>SUM(S5:S6)</f>
        <v>225.79</v>
      </c>
      <c r="T7" s="8"/>
      <c r="X7" s="1"/>
      <c r="Y7" s="1"/>
    </row>
    <row r="8" spans="1:25" x14ac:dyDescent="0.25">
      <c r="E8">
        <v>41.4</v>
      </c>
      <c r="I8">
        <v>18.2</v>
      </c>
      <c r="X8" s="1"/>
      <c r="Y8" s="1"/>
    </row>
    <row r="9" spans="1:25" x14ac:dyDescent="0.25">
      <c r="E9">
        <v>21.9</v>
      </c>
      <c r="I9" s="14">
        <f>SUM(I7:I8)</f>
        <v>62</v>
      </c>
      <c r="J9" s="14"/>
      <c r="X9" s="1"/>
      <c r="Y9" s="1"/>
    </row>
    <row r="10" spans="1:25" x14ac:dyDescent="0.25">
      <c r="E10" s="14">
        <f>SUM(E7:E9)</f>
        <v>120.69999999999999</v>
      </c>
      <c r="X10" s="1"/>
      <c r="Y10" s="1"/>
    </row>
    <row r="11" spans="1:25" x14ac:dyDescent="0.25">
      <c r="K11" s="37" t="s">
        <v>64</v>
      </c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9"/>
      <c r="X11" s="1"/>
      <c r="Y11" s="1"/>
    </row>
    <row r="12" spans="1:25" x14ac:dyDescent="0.25">
      <c r="K12" s="1"/>
      <c r="L12" s="1"/>
      <c r="M12" s="1"/>
      <c r="N12" s="1"/>
      <c r="O12" s="1"/>
      <c r="P12" s="1"/>
      <c r="Q12" s="33" t="s">
        <v>20</v>
      </c>
      <c r="R12" s="33"/>
      <c r="S12" s="33"/>
      <c r="T12" s="23" t="s">
        <v>24</v>
      </c>
      <c r="U12" s="1"/>
      <c r="V12" s="1"/>
      <c r="X12" s="1"/>
      <c r="Y12" s="1"/>
    </row>
    <row r="13" spans="1:25" x14ac:dyDescent="0.25">
      <c r="K13" s="1"/>
      <c r="L13" s="1"/>
      <c r="M13" s="1"/>
      <c r="N13" s="1"/>
      <c r="O13" s="1"/>
      <c r="P13" s="1"/>
      <c r="Q13" s="26" t="s">
        <v>66</v>
      </c>
      <c r="R13" s="26" t="s">
        <v>66</v>
      </c>
      <c r="S13" s="26" t="s">
        <v>67</v>
      </c>
      <c r="T13" s="26"/>
      <c r="U13" s="1"/>
      <c r="V13" s="1"/>
      <c r="X13" s="1"/>
      <c r="Y13" s="1"/>
    </row>
    <row r="14" spans="1:25" x14ac:dyDescent="0.25">
      <c r="K14" s="1"/>
      <c r="L14" s="1"/>
      <c r="M14" s="1" t="s">
        <v>42</v>
      </c>
      <c r="N14" s="33" t="s">
        <v>44</v>
      </c>
      <c r="O14" s="33"/>
      <c r="P14" s="33"/>
      <c r="Q14" s="23">
        <v>2.2000000000000002</v>
      </c>
      <c r="R14" s="23">
        <v>2.77</v>
      </c>
      <c r="S14" s="23">
        <v>1</v>
      </c>
      <c r="T14" s="23">
        <v>2</v>
      </c>
      <c r="U14" s="24">
        <f>Q14*R14*S14*T14</f>
        <v>12.188000000000001</v>
      </c>
      <c r="V14" s="23">
        <v>12.19</v>
      </c>
      <c r="X14" s="1"/>
      <c r="Y14" s="1"/>
    </row>
    <row r="15" spans="1:25" x14ac:dyDescent="0.25">
      <c r="D15">
        <v>2257.3000000000002</v>
      </c>
      <c r="K15" s="1"/>
      <c r="L15" s="1"/>
      <c r="M15" s="1" t="s">
        <v>34</v>
      </c>
      <c r="N15" s="33" t="s">
        <v>43</v>
      </c>
      <c r="O15" s="33"/>
      <c r="P15" s="33"/>
      <c r="Q15" s="1">
        <v>3.8</v>
      </c>
      <c r="R15" s="1">
        <v>2.77</v>
      </c>
      <c r="S15" s="1">
        <v>1</v>
      </c>
      <c r="T15" s="1">
        <v>1</v>
      </c>
      <c r="U15" s="24">
        <f>Q15*R15*S15*T15</f>
        <v>10.526</v>
      </c>
      <c r="V15" s="1">
        <v>0</v>
      </c>
      <c r="X15" s="1"/>
      <c r="Y15" s="1"/>
    </row>
    <row r="16" spans="1:25" x14ac:dyDescent="0.25">
      <c r="D16">
        <v>7</v>
      </c>
      <c r="K16" s="1"/>
      <c r="L16" s="1"/>
      <c r="M16" s="1" t="s">
        <v>35</v>
      </c>
      <c r="N16" s="33" t="s">
        <v>21</v>
      </c>
      <c r="O16" s="33"/>
      <c r="P16" s="33"/>
      <c r="Q16" s="1">
        <v>1.0900000000000001</v>
      </c>
      <c r="R16" s="1">
        <v>2.35</v>
      </c>
      <c r="S16" s="1">
        <v>72</v>
      </c>
      <c r="T16" s="1">
        <v>1</v>
      </c>
      <c r="U16" s="24">
        <f t="shared" ref="U16:U21" si="0">Q16*R16*S16*T16</f>
        <v>184.428</v>
      </c>
      <c r="V16" s="1">
        <v>0</v>
      </c>
      <c r="X16" s="1"/>
      <c r="Y16" s="1"/>
    </row>
    <row r="17" spans="4:25" x14ac:dyDescent="0.25">
      <c r="D17">
        <f>D15/D16</f>
        <v>322.47142857142859</v>
      </c>
      <c r="K17" s="1"/>
      <c r="L17" s="1"/>
      <c r="M17" s="1" t="s">
        <v>36</v>
      </c>
      <c r="N17" s="33" t="s">
        <v>22</v>
      </c>
      <c r="O17" s="33"/>
      <c r="P17" s="33"/>
      <c r="Q17" s="1">
        <v>2.38</v>
      </c>
      <c r="R17" s="1">
        <v>1.17</v>
      </c>
      <c r="S17" s="1">
        <v>7</v>
      </c>
      <c r="T17" s="1">
        <v>2</v>
      </c>
      <c r="U17" s="24">
        <f t="shared" si="0"/>
        <v>38.984399999999994</v>
      </c>
      <c r="V17" s="1">
        <v>0</v>
      </c>
      <c r="X17" s="1"/>
      <c r="Y17" s="1"/>
    </row>
    <row r="18" spans="4:25" x14ac:dyDescent="0.25">
      <c r="K18" s="1"/>
      <c r="L18" s="1"/>
      <c r="M18" s="1" t="s">
        <v>37</v>
      </c>
      <c r="N18" s="33" t="s">
        <v>23</v>
      </c>
      <c r="O18" s="33"/>
      <c r="P18" s="33"/>
      <c r="Q18" s="1">
        <v>2.12</v>
      </c>
      <c r="R18" s="1">
        <v>1</v>
      </c>
      <c r="S18" s="1">
        <v>2</v>
      </c>
      <c r="T18" s="1">
        <v>2</v>
      </c>
      <c r="U18" s="24">
        <f t="shared" si="0"/>
        <v>8.48</v>
      </c>
      <c r="V18" s="1">
        <v>8.48</v>
      </c>
      <c r="X18" s="32">
        <f>SUM(N17:W17)</f>
        <v>51.534399999999991</v>
      </c>
      <c r="Y18" s="25">
        <f>Y19*X18/X19</f>
        <v>2561.5111498293213</v>
      </c>
    </row>
    <row r="19" spans="4:25" x14ac:dyDescent="0.25">
      <c r="K19" s="1"/>
      <c r="L19" s="1"/>
      <c r="M19" s="1" t="s">
        <v>38</v>
      </c>
      <c r="N19" s="33" t="s">
        <v>25</v>
      </c>
      <c r="O19" s="33"/>
      <c r="P19" s="33"/>
      <c r="Q19" s="1">
        <v>1.45</v>
      </c>
      <c r="R19" s="1">
        <v>2.12</v>
      </c>
      <c r="S19" s="1">
        <v>1</v>
      </c>
      <c r="T19" s="1">
        <v>2</v>
      </c>
      <c r="U19" s="24">
        <f t="shared" si="0"/>
        <v>6.1479999999999997</v>
      </c>
      <c r="V19" s="1">
        <v>6.15</v>
      </c>
      <c r="X19" s="24">
        <v>1371</v>
      </c>
      <c r="Y19" s="24">
        <v>68145.39</v>
      </c>
    </row>
    <row r="20" spans="4:25" x14ac:dyDescent="0.25">
      <c r="K20" s="1"/>
      <c r="L20" s="1"/>
      <c r="M20" s="1" t="s">
        <v>39</v>
      </c>
      <c r="N20" s="33" t="s">
        <v>26</v>
      </c>
      <c r="O20" s="33"/>
      <c r="P20" s="33"/>
      <c r="Q20" s="1">
        <v>7.2</v>
      </c>
      <c r="R20" s="1">
        <v>2.12</v>
      </c>
      <c r="S20" s="1">
        <v>1</v>
      </c>
      <c r="T20" s="1">
        <v>2</v>
      </c>
      <c r="U20" s="24">
        <f t="shared" si="0"/>
        <v>30.528000000000002</v>
      </c>
      <c r="V20" s="1">
        <v>30.53</v>
      </c>
    </row>
    <row r="21" spans="4:25" x14ac:dyDescent="0.25">
      <c r="K21" s="1"/>
      <c r="L21" s="1"/>
      <c r="M21" s="1" t="s">
        <v>40</v>
      </c>
      <c r="N21" s="33" t="s">
        <v>27</v>
      </c>
      <c r="O21" s="33"/>
      <c r="P21" s="33"/>
      <c r="Q21" s="1">
        <v>6.3</v>
      </c>
      <c r="R21" s="1">
        <v>1.25</v>
      </c>
      <c r="S21" s="1">
        <v>1</v>
      </c>
      <c r="T21" s="1">
        <v>2</v>
      </c>
      <c r="U21" s="24">
        <f t="shared" si="0"/>
        <v>15.75</v>
      </c>
      <c r="V21" s="1">
        <v>15.75</v>
      </c>
    </row>
    <row r="22" spans="4:25" x14ac:dyDescent="0.25">
      <c r="K22" s="1"/>
      <c r="L22" s="1"/>
      <c r="M22" s="1" t="s">
        <v>47</v>
      </c>
      <c r="N22" s="33"/>
      <c r="O22" s="33"/>
      <c r="P22" s="33"/>
      <c r="Q22" s="1"/>
      <c r="R22" s="1"/>
      <c r="S22" s="1"/>
      <c r="T22" s="1"/>
      <c r="U22" s="25">
        <f>SUM(U15:U21)</f>
        <v>294.84440000000001</v>
      </c>
      <c r="V22" s="1">
        <f>SUM(V14:V21)</f>
        <v>73.099999999999994</v>
      </c>
      <c r="X22" s="29">
        <v>68145.39</v>
      </c>
      <c r="Y22" s="29">
        <v>56265.919999999998</v>
      </c>
    </row>
    <row r="23" spans="4:25" x14ac:dyDescent="0.25">
      <c r="K23" s="1"/>
      <c r="L23" s="1"/>
      <c r="M23" s="1"/>
      <c r="N23" s="1"/>
      <c r="O23" s="1"/>
      <c r="P23" s="1"/>
      <c r="Q23" s="1"/>
      <c r="R23" s="1"/>
      <c r="S23" s="1"/>
      <c r="T23" s="1"/>
      <c r="U23" s="24"/>
      <c r="V23" s="1"/>
      <c r="X23" s="29">
        <v>152467.39000000001</v>
      </c>
      <c r="Y23" s="29">
        <v>130941.04</v>
      </c>
    </row>
    <row r="24" spans="4:25" x14ac:dyDescent="0.25">
      <c r="K24" s="1"/>
      <c r="L24" s="1" t="s">
        <v>31</v>
      </c>
      <c r="M24" s="1" t="s">
        <v>33</v>
      </c>
      <c r="N24" s="1"/>
      <c r="O24" s="1"/>
      <c r="P24" s="1"/>
      <c r="Q24" s="1"/>
      <c r="R24" s="1"/>
      <c r="S24" s="1"/>
      <c r="T24" s="1"/>
      <c r="U24" s="24"/>
      <c r="V24" s="1"/>
      <c r="X24" s="29">
        <v>47556.17</v>
      </c>
      <c r="Y24" s="29">
        <v>39578.28</v>
      </c>
    </row>
    <row r="25" spans="4:25" x14ac:dyDescent="0.25">
      <c r="K25" s="1" t="s">
        <v>30</v>
      </c>
      <c r="L25" s="1">
        <v>38.979999999999997</v>
      </c>
      <c r="M25" s="1">
        <v>1</v>
      </c>
      <c r="N25" s="1">
        <v>33.24</v>
      </c>
      <c r="O25" s="1"/>
      <c r="P25" s="1"/>
      <c r="Q25" s="33" t="s">
        <v>19</v>
      </c>
      <c r="R25" s="33"/>
      <c r="S25" s="33"/>
      <c r="T25" s="1"/>
      <c r="U25" s="24"/>
      <c r="V25" s="1"/>
      <c r="X25" s="29">
        <v>112103.53</v>
      </c>
      <c r="Y25" s="29">
        <v>96300.74</v>
      </c>
    </row>
    <row r="26" spans="4:25" x14ac:dyDescent="0.25">
      <c r="K26" s="1"/>
      <c r="L26" s="1"/>
      <c r="M26" s="1">
        <v>4</v>
      </c>
      <c r="N26" s="1">
        <v>8.48</v>
      </c>
      <c r="O26" s="1"/>
      <c r="P26" s="1"/>
      <c r="Q26" s="1">
        <v>75</v>
      </c>
      <c r="R26" s="1">
        <v>2</v>
      </c>
      <c r="S26" s="1">
        <f>Q26*R26</f>
        <v>150</v>
      </c>
      <c r="T26" s="1"/>
      <c r="U26" s="24"/>
      <c r="V26" s="1"/>
      <c r="X26" s="29">
        <f>SUM(X22:X25)</f>
        <v>380272.48</v>
      </c>
      <c r="Y26" s="29">
        <f>SUM(Y22:Y25)</f>
        <v>323085.98</v>
      </c>
    </row>
    <row r="27" spans="4:25" x14ac:dyDescent="0.25">
      <c r="K27" s="1"/>
      <c r="L27" s="1"/>
      <c r="M27" s="1">
        <v>5</v>
      </c>
      <c r="N27" s="1">
        <v>6.15</v>
      </c>
      <c r="O27" s="1"/>
      <c r="P27" s="1"/>
      <c r="Q27" s="1">
        <v>53</v>
      </c>
      <c r="R27" s="1">
        <v>1.43</v>
      </c>
      <c r="S27" s="1">
        <f>Q27*R27</f>
        <v>75.789999999999992</v>
      </c>
      <c r="T27" s="1"/>
      <c r="U27" s="24"/>
      <c r="V27" s="1"/>
      <c r="X27" s="29"/>
      <c r="Y27" s="29"/>
    </row>
    <row r="28" spans="4:25" x14ac:dyDescent="0.25">
      <c r="K28" s="1"/>
      <c r="L28" s="1"/>
      <c r="M28" s="1">
        <v>6</v>
      </c>
      <c r="N28" s="1">
        <v>30.53</v>
      </c>
      <c r="O28" s="1"/>
      <c r="P28" s="1"/>
      <c r="Q28" s="1"/>
      <c r="R28" s="1"/>
      <c r="S28" s="3">
        <f>SUM(S26:S27)</f>
        <v>225.79</v>
      </c>
      <c r="T28" s="1"/>
      <c r="U28" s="1"/>
      <c r="V28" s="1"/>
      <c r="X28" s="29"/>
      <c r="Y28" s="30">
        <f>X26-Y26</f>
        <v>57186.5</v>
      </c>
    </row>
    <row r="29" spans="4:25" x14ac:dyDescent="0.25">
      <c r="K29" s="1"/>
      <c r="L29" s="1"/>
      <c r="M29" s="1">
        <v>7</v>
      </c>
      <c r="N29" s="1">
        <v>15.75</v>
      </c>
      <c r="O29" s="1"/>
      <c r="P29" s="1"/>
      <c r="Q29" s="1"/>
      <c r="R29" s="1"/>
      <c r="S29" s="1"/>
      <c r="T29" s="1"/>
      <c r="U29" s="1"/>
      <c r="V29" s="1"/>
    </row>
    <row r="30" spans="4:25" x14ac:dyDescent="0.25">
      <c r="K30" s="1"/>
      <c r="L30" s="1"/>
      <c r="M30" s="1"/>
      <c r="N30" s="3">
        <f>SUM(N25:N29)</f>
        <v>94.15</v>
      </c>
      <c r="O30" s="1"/>
      <c r="P30" s="1"/>
      <c r="Q30" s="1"/>
      <c r="R30" s="1"/>
      <c r="S30" s="1"/>
      <c r="T30" s="1"/>
      <c r="U30" s="1"/>
      <c r="V30" s="1"/>
    </row>
    <row r="31" spans="4:25" x14ac:dyDescent="0.25"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</sheetData>
  <mergeCells count="13">
    <mergeCell ref="Q25:S25"/>
    <mergeCell ref="N22:P22"/>
    <mergeCell ref="N19:P19"/>
    <mergeCell ref="N20:P20"/>
    <mergeCell ref="N21:P21"/>
    <mergeCell ref="N14:P14"/>
    <mergeCell ref="N18:P18"/>
    <mergeCell ref="Q4:S4"/>
    <mergeCell ref="Q12:S12"/>
    <mergeCell ref="N15:P15"/>
    <mergeCell ref="N16:P16"/>
    <mergeCell ref="N17:P17"/>
    <mergeCell ref="K11:V1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4"/>
  <sheetViews>
    <sheetView workbookViewId="0">
      <selection activeCell="E21" sqref="E21"/>
    </sheetView>
  </sheetViews>
  <sheetFormatPr defaultRowHeight="15" x14ac:dyDescent="0.25"/>
  <sheetData>
    <row r="3" spans="1:18" ht="38.25" x14ac:dyDescent="0.25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</row>
    <row r="4" spans="1:18" x14ac:dyDescent="0.25">
      <c r="A4" s="3" t="s">
        <v>17</v>
      </c>
      <c r="B4" s="4">
        <v>43.8</v>
      </c>
      <c r="C4" s="5">
        <v>2257.3000000000002</v>
      </c>
      <c r="D4" s="4">
        <v>25.5</v>
      </c>
      <c r="E4" s="4">
        <v>57.4</v>
      </c>
      <c r="F4" s="4">
        <v>41.4</v>
      </c>
      <c r="G4" s="4">
        <v>104.5</v>
      </c>
      <c r="H4" s="4">
        <v>21.9</v>
      </c>
      <c r="I4" s="4">
        <v>18.2</v>
      </c>
      <c r="J4" s="4"/>
      <c r="K4" s="4"/>
      <c r="L4" s="4"/>
      <c r="M4" s="4"/>
      <c r="N4" s="6"/>
      <c r="O4" s="6"/>
      <c r="P4" s="6"/>
      <c r="Q4" s="6"/>
      <c r="R4" s="4">
        <f>SUM(B4:O4)</f>
        <v>2570.0000000000005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zoomScale="95" zoomScaleNormal="95" workbookViewId="0">
      <selection activeCell="S15" sqref="S15"/>
    </sheetView>
  </sheetViews>
  <sheetFormatPr defaultRowHeight="15" x14ac:dyDescent="0.25"/>
  <cols>
    <col min="1" max="1" width="6.85546875" customWidth="1"/>
    <col min="2" max="2" width="20" customWidth="1"/>
    <col min="3" max="12" width="5.7109375" customWidth="1"/>
  </cols>
  <sheetData>
    <row r="1" spans="1:12" x14ac:dyDescent="0.25">
      <c r="A1" t="s">
        <v>63</v>
      </c>
    </row>
    <row r="2" spans="1:12" x14ac:dyDescent="0.25">
      <c r="A2" s="41" t="s">
        <v>65</v>
      </c>
      <c r="B2" s="41"/>
      <c r="C2" s="40" t="s">
        <v>69</v>
      </c>
      <c r="D2" s="40"/>
      <c r="E2" s="14"/>
      <c r="F2" s="14" t="s">
        <v>68</v>
      </c>
      <c r="G2" s="14"/>
    </row>
    <row r="4" spans="1:12" ht="15.75" x14ac:dyDescent="0.25">
      <c r="A4" s="20" t="s">
        <v>45</v>
      </c>
      <c r="B4" s="20" t="s">
        <v>46</v>
      </c>
      <c r="C4" s="22">
        <v>1</v>
      </c>
      <c r="D4" s="22">
        <v>2</v>
      </c>
      <c r="E4" s="22">
        <v>3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8">
        <v>10</v>
      </c>
    </row>
    <row r="5" spans="1:12" x14ac:dyDescent="0.25">
      <c r="A5" s="1" t="s">
        <v>34</v>
      </c>
      <c r="B5" s="21" t="s">
        <v>52</v>
      </c>
      <c r="C5" s="20">
        <v>26</v>
      </c>
      <c r="D5" s="20">
        <v>12</v>
      </c>
      <c r="E5" s="20">
        <v>8</v>
      </c>
      <c r="F5" s="20">
        <v>0</v>
      </c>
      <c r="G5" s="20">
        <f>C5</f>
        <v>26</v>
      </c>
      <c r="H5" s="20">
        <v>4</v>
      </c>
      <c r="I5" s="20">
        <v>1</v>
      </c>
      <c r="J5" s="20">
        <v>0</v>
      </c>
      <c r="K5" s="20">
        <v>0</v>
      </c>
      <c r="L5" s="27">
        <v>28</v>
      </c>
    </row>
    <row r="6" spans="1:12" x14ac:dyDescent="0.25">
      <c r="A6" s="1" t="s">
        <v>35</v>
      </c>
      <c r="B6" s="21" t="s">
        <v>53</v>
      </c>
      <c r="C6" s="20">
        <v>23</v>
      </c>
      <c r="D6" s="20">
        <v>9</v>
      </c>
      <c r="E6" s="20">
        <v>6</v>
      </c>
      <c r="F6" s="20">
        <v>0</v>
      </c>
      <c r="G6" s="20">
        <f t="shared" ref="G6:G14" si="0">C6</f>
        <v>23</v>
      </c>
      <c r="H6" s="20">
        <v>4</v>
      </c>
      <c r="I6" s="20">
        <v>1</v>
      </c>
      <c r="J6" s="20">
        <v>0</v>
      </c>
      <c r="K6" s="20">
        <v>0</v>
      </c>
      <c r="L6" s="27">
        <v>23</v>
      </c>
    </row>
    <row r="7" spans="1:12" x14ac:dyDescent="0.25">
      <c r="A7" s="1" t="s">
        <v>36</v>
      </c>
      <c r="B7" s="21" t="s">
        <v>72</v>
      </c>
      <c r="C7" s="20">
        <v>29</v>
      </c>
      <c r="D7" s="20">
        <v>13</v>
      </c>
      <c r="E7" s="20">
        <v>9</v>
      </c>
      <c r="F7" s="20">
        <v>0</v>
      </c>
      <c r="G7" s="20">
        <f t="shared" si="0"/>
        <v>29</v>
      </c>
      <c r="H7" s="20">
        <v>5</v>
      </c>
      <c r="I7" s="20">
        <v>1</v>
      </c>
      <c r="J7" s="20">
        <v>0</v>
      </c>
      <c r="K7" s="20">
        <v>0</v>
      </c>
      <c r="L7" s="27">
        <v>29</v>
      </c>
    </row>
    <row r="8" spans="1:12" x14ac:dyDescent="0.25">
      <c r="A8" s="1" t="s">
        <v>37</v>
      </c>
      <c r="B8" s="21" t="s">
        <v>54</v>
      </c>
      <c r="C8" s="20">
        <v>29</v>
      </c>
      <c r="D8" s="20">
        <v>12</v>
      </c>
      <c r="E8" s="20">
        <v>8</v>
      </c>
      <c r="F8" s="20">
        <v>0</v>
      </c>
      <c r="G8" s="20">
        <f t="shared" si="0"/>
        <v>29</v>
      </c>
      <c r="H8" s="20">
        <v>4</v>
      </c>
      <c r="I8" s="20">
        <v>1</v>
      </c>
      <c r="J8" s="20">
        <v>0</v>
      </c>
      <c r="K8" s="20">
        <v>0</v>
      </c>
      <c r="L8" s="27">
        <v>28</v>
      </c>
    </row>
    <row r="9" spans="1:12" x14ac:dyDescent="0.25">
      <c r="A9" s="1" t="s">
        <v>38</v>
      </c>
      <c r="B9" s="21" t="s">
        <v>55</v>
      </c>
      <c r="C9" s="20">
        <v>31</v>
      </c>
      <c r="D9" s="20">
        <v>12</v>
      </c>
      <c r="E9" s="20">
        <v>9</v>
      </c>
      <c r="F9" s="20">
        <v>0</v>
      </c>
      <c r="G9" s="20">
        <f t="shared" si="0"/>
        <v>31</v>
      </c>
      <c r="H9" s="20">
        <v>4</v>
      </c>
      <c r="I9" s="20">
        <v>1</v>
      </c>
      <c r="J9" s="20">
        <v>0</v>
      </c>
      <c r="K9" s="20">
        <v>0</v>
      </c>
      <c r="L9" s="27">
        <v>31</v>
      </c>
    </row>
    <row r="10" spans="1:12" x14ac:dyDescent="0.25">
      <c r="A10" s="1" t="s">
        <v>39</v>
      </c>
      <c r="B10" s="21" t="s">
        <v>56</v>
      </c>
      <c r="C10" s="20">
        <v>27</v>
      </c>
      <c r="D10" s="20">
        <v>9</v>
      </c>
      <c r="E10" s="20">
        <v>6</v>
      </c>
      <c r="F10" s="20">
        <v>0</v>
      </c>
      <c r="G10" s="20">
        <f t="shared" si="0"/>
        <v>27</v>
      </c>
      <c r="H10" s="20">
        <v>4</v>
      </c>
      <c r="I10" s="20">
        <v>1</v>
      </c>
      <c r="J10" s="20">
        <v>0</v>
      </c>
      <c r="K10" s="20">
        <v>0</v>
      </c>
      <c r="L10" s="27">
        <v>27</v>
      </c>
    </row>
    <row r="11" spans="1:12" x14ac:dyDescent="0.25">
      <c r="A11" s="1" t="s">
        <v>40</v>
      </c>
      <c r="B11" s="21" t="s">
        <v>57</v>
      </c>
      <c r="C11" s="20">
        <v>28</v>
      </c>
      <c r="D11" s="20">
        <v>12</v>
      </c>
      <c r="E11" s="20">
        <v>8</v>
      </c>
      <c r="F11" s="20">
        <v>0</v>
      </c>
      <c r="G11" s="20">
        <f t="shared" si="0"/>
        <v>28</v>
      </c>
      <c r="H11" s="20">
        <v>4</v>
      </c>
      <c r="I11" s="20">
        <v>1</v>
      </c>
      <c r="J11" s="20">
        <v>0</v>
      </c>
      <c r="K11" s="20">
        <v>0</v>
      </c>
      <c r="L11" s="27">
        <v>14</v>
      </c>
    </row>
    <row r="12" spans="1:12" x14ac:dyDescent="0.25">
      <c r="A12" s="1" t="s">
        <v>47</v>
      </c>
      <c r="B12" s="21" t="s">
        <v>58</v>
      </c>
      <c r="C12" s="20">
        <v>29</v>
      </c>
      <c r="D12" s="20">
        <v>12</v>
      </c>
      <c r="E12" s="20">
        <v>8</v>
      </c>
      <c r="F12" s="20">
        <v>0</v>
      </c>
      <c r="G12" s="20">
        <f t="shared" si="0"/>
        <v>29</v>
      </c>
      <c r="H12" s="20">
        <v>4</v>
      </c>
      <c r="I12" s="20">
        <v>1</v>
      </c>
      <c r="J12" s="20">
        <v>0</v>
      </c>
      <c r="K12" s="20">
        <v>0</v>
      </c>
      <c r="L12" s="27">
        <v>14</v>
      </c>
    </row>
    <row r="13" spans="1:12" x14ac:dyDescent="0.25">
      <c r="A13" s="1" t="s">
        <v>48</v>
      </c>
      <c r="B13" s="21" t="s">
        <v>59</v>
      </c>
      <c r="C13" s="20">
        <v>31</v>
      </c>
      <c r="D13" s="20">
        <v>8</v>
      </c>
      <c r="E13" s="20">
        <f t="shared" ref="E13:E14" si="1">D13</f>
        <v>8</v>
      </c>
      <c r="F13" s="20">
        <v>0</v>
      </c>
      <c r="G13" s="20">
        <f t="shared" si="0"/>
        <v>31</v>
      </c>
      <c r="H13" s="20">
        <v>4</v>
      </c>
      <c r="I13" s="20">
        <v>1</v>
      </c>
      <c r="J13" s="20">
        <v>0</v>
      </c>
      <c r="K13" s="20">
        <v>0</v>
      </c>
      <c r="L13" s="27">
        <v>8</v>
      </c>
    </row>
    <row r="14" spans="1:12" x14ac:dyDescent="0.25">
      <c r="A14" s="1" t="s">
        <v>49</v>
      </c>
      <c r="B14" s="21" t="s">
        <v>60</v>
      </c>
      <c r="C14" s="20">
        <v>25</v>
      </c>
      <c r="D14" s="20">
        <v>4</v>
      </c>
      <c r="E14" s="20">
        <f t="shared" si="1"/>
        <v>4</v>
      </c>
      <c r="F14" s="20">
        <v>0</v>
      </c>
      <c r="G14" s="20">
        <f t="shared" si="0"/>
        <v>25</v>
      </c>
      <c r="H14" s="20">
        <v>2</v>
      </c>
      <c r="I14" s="20">
        <v>0</v>
      </c>
      <c r="J14" s="20">
        <v>0</v>
      </c>
      <c r="K14" s="20">
        <v>0</v>
      </c>
      <c r="L14" s="27">
        <f t="shared" ref="L14" si="2">C14</f>
        <v>25</v>
      </c>
    </row>
    <row r="15" spans="1:12" x14ac:dyDescent="0.25">
      <c r="A15" s="1" t="s">
        <v>50</v>
      </c>
      <c r="B15" s="21" t="s">
        <v>61</v>
      </c>
      <c r="C15" s="20">
        <v>30</v>
      </c>
      <c r="D15" s="20">
        <v>12</v>
      </c>
      <c r="E15" s="20">
        <v>8</v>
      </c>
      <c r="F15" s="20">
        <v>1</v>
      </c>
      <c r="G15" s="20">
        <f t="shared" ref="G15:G16" si="3">C15</f>
        <v>30</v>
      </c>
      <c r="H15" s="20">
        <v>4</v>
      </c>
      <c r="I15" s="20">
        <v>1</v>
      </c>
      <c r="J15" s="20">
        <v>1</v>
      </c>
      <c r="K15" s="20">
        <v>1</v>
      </c>
      <c r="L15" s="27">
        <v>15</v>
      </c>
    </row>
    <row r="16" spans="1:12" x14ac:dyDescent="0.25">
      <c r="A16" s="1" t="s">
        <v>51</v>
      </c>
      <c r="B16" s="21" t="s">
        <v>62</v>
      </c>
      <c r="C16" s="20">
        <v>31</v>
      </c>
      <c r="D16" s="20">
        <v>12</v>
      </c>
      <c r="E16" s="20">
        <v>8</v>
      </c>
      <c r="F16" s="20">
        <v>0</v>
      </c>
      <c r="G16" s="20">
        <f t="shared" si="3"/>
        <v>31</v>
      </c>
      <c r="H16" s="20">
        <v>4</v>
      </c>
      <c r="I16" s="20">
        <v>1</v>
      </c>
      <c r="J16" s="20">
        <v>0</v>
      </c>
      <c r="K16" s="20">
        <v>0</v>
      </c>
      <c r="L16" s="27">
        <v>31</v>
      </c>
    </row>
    <row r="17" spans="1:12" x14ac:dyDescent="0.25">
      <c r="A17" s="1" t="s">
        <v>73</v>
      </c>
      <c r="B17" s="21" t="s">
        <v>52</v>
      </c>
      <c r="C17" s="20">
        <v>28</v>
      </c>
      <c r="D17" s="20">
        <v>12</v>
      </c>
      <c r="E17" s="20">
        <v>8</v>
      </c>
      <c r="F17" s="20">
        <v>0</v>
      </c>
      <c r="G17" s="20">
        <f t="shared" ref="G17" si="4">C17</f>
        <v>28</v>
      </c>
      <c r="H17" s="20">
        <v>4</v>
      </c>
      <c r="I17" s="20">
        <v>1</v>
      </c>
      <c r="J17" s="20">
        <v>0</v>
      </c>
      <c r="K17" s="20">
        <v>0</v>
      </c>
      <c r="L17" s="27">
        <f>C17</f>
        <v>28</v>
      </c>
    </row>
    <row r="18" spans="1:12" x14ac:dyDescent="0.25">
      <c r="A18" s="1"/>
      <c r="B18" s="21"/>
      <c r="C18" s="20">
        <f t="shared" ref="C18:K18" si="5">SUM(C5:C16)</f>
        <v>339</v>
      </c>
      <c r="D18" s="20">
        <f t="shared" si="5"/>
        <v>127</v>
      </c>
      <c r="E18" s="20">
        <f t="shared" si="5"/>
        <v>90</v>
      </c>
      <c r="F18" s="20">
        <f t="shared" si="5"/>
        <v>1</v>
      </c>
      <c r="G18" s="20">
        <f t="shared" si="5"/>
        <v>339</v>
      </c>
      <c r="H18" s="20">
        <f t="shared" si="5"/>
        <v>47</v>
      </c>
      <c r="I18" s="20">
        <f t="shared" si="5"/>
        <v>11</v>
      </c>
      <c r="J18" s="20">
        <f t="shared" si="5"/>
        <v>1</v>
      </c>
      <c r="K18" s="20">
        <f t="shared" si="5"/>
        <v>1</v>
      </c>
      <c r="L18" s="20">
        <f t="shared" ref="L18" si="6">SUM(L5:L16)</f>
        <v>273</v>
      </c>
    </row>
  </sheetData>
  <mergeCells count="2">
    <mergeCell ref="C2:D2"/>
    <mergeCell ref="A2:B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częstotliwość sprzątania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2019-08-22T13:43:47Z</dcterms:modified>
</cp:coreProperties>
</file>